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aster Data" sheetId="2" state="visible" r:id="rId2"/>
    <sheet xmlns:r="http://schemas.openxmlformats.org/officeDocument/2006/relationships" name="PJP Builder" sheetId="3" state="visible" r:id="rId3"/>
    <sheet xmlns:r="http://schemas.openxmlformats.org/officeDocument/2006/relationships" name="Weekly Sample" sheetId="4" state="visible" r:id="rId4"/>
    <sheet xmlns:r="http://schemas.openxmlformats.org/officeDocument/2006/relationships" name="Adherence Tracker" sheetId="5" state="visible" r:id="rId5"/>
    <sheet xmlns:r="http://schemas.openxmlformats.org/officeDocument/2006/relationships" name="Lists" sheetId="6" state="visible" r:id="rId6"/>
  </sheets>
  <definedNames>
    <definedName name="_xlnm._FilterDatabase" localSheetId="1" hidden="1">'Master Data'!$A$4:$L$94</definedName>
    <definedName name="_xlnm.Print_Titles" localSheetId="1">'Master Data'!$4:$4</definedName>
    <definedName name="_xlnm.Print_Area" localSheetId="1">'Master Data'!$A$1:$L$94</definedName>
    <definedName name="_xlnm.Print_Titles" localSheetId="2">'PJP Builder'!$11:$11</definedName>
    <definedName name="_xlnm.Print_Area" localSheetId="2">'PJP Builder'!$A$1:$H$38</definedName>
    <definedName name="_xlnm.Print_Titles" localSheetId="3">'Weekly Sample'!$4:$4</definedName>
    <definedName name="_xlnm.Print_Area" localSheetId="3">'Weekly Sample'!$A$1:$L$38</definedName>
    <definedName name="_xlnm.Print_Titles" localSheetId="4">'Adherence Tracker'!$8:$8</definedName>
    <definedName name="_xlnm.Print_Area" localSheetId="4">'Adherence Tracker'!$A$1:$J$58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-mmm-yy"/>
    <numFmt numFmtId="166" formatCode="0.0%"/>
  </numFmts>
  <fonts count="1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9"/>
    </font>
    <font>
      <name val="Arial"/>
      <b val="1"/>
      <color rgb="001B6FA8"/>
      <sz val="12"/>
    </font>
    <font>
      <name val="Arial"/>
      <color rgb="001F2933"/>
      <sz val="10"/>
    </font>
    <font>
      <name val="Arial"/>
      <b val="1"/>
      <color rgb="001B6FA8"/>
      <sz val="10"/>
    </font>
    <font>
      <name val="Arial"/>
      <b val="1"/>
      <color rgb="001F2933"/>
      <sz val="9"/>
    </font>
    <font>
      <name val="Arial"/>
      <i val="1"/>
      <color rgb="006B7480"/>
      <sz val="8"/>
    </font>
    <font>
      <name val="Arial"/>
      <b val="1"/>
      <color rgb="001B6FA8"/>
      <sz val="11"/>
    </font>
    <font>
      <name val="Arial"/>
      <b val="1"/>
      <color rgb="001F2933"/>
      <sz val="10"/>
    </font>
    <font>
      <name val="Arial"/>
      <color rgb="006B7480"/>
      <sz val="9"/>
    </font>
    <font>
      <name val="Arial"/>
      <b val="1"/>
      <color rgb="00FFFFFF"/>
      <sz val="9"/>
    </font>
    <font>
      <name val="Arial"/>
      <color rgb="001F2933"/>
      <sz val="9"/>
    </font>
    <font>
      <name val="Arial"/>
      <b val="1"/>
      <color rgb="008A5A08"/>
      <sz val="9"/>
    </font>
    <font>
      <name val="Arial"/>
      <b val="1"/>
      <color rgb="001F2933"/>
      <sz val="11"/>
    </font>
    <font>
      <name val="Arial"/>
      <i val="1"/>
      <color rgb="006B7480"/>
      <sz val="9"/>
    </font>
    <font>
      <name val="Arial"/>
      <b val="1"/>
      <color rgb="001B6FA8"/>
      <sz val="9"/>
    </font>
    <font>
      <name val="Arial"/>
      <b val="1"/>
      <color rgb="001F2933"/>
      <sz val="12"/>
    </font>
  </fonts>
  <fills count="8">
    <fill>
      <patternFill/>
    </fill>
    <fill>
      <patternFill patternType="gray125"/>
    </fill>
    <fill>
      <patternFill patternType="solid">
        <fgColor rgb="003CA7EE"/>
      </patternFill>
    </fill>
    <fill>
      <patternFill patternType="solid">
        <fgColor rgb="00FFF8E1"/>
      </patternFill>
    </fill>
    <fill>
      <patternFill patternType="solid">
        <fgColor rgb="00F2F4F6"/>
      </patternFill>
    </fill>
    <fill>
      <patternFill patternType="solid">
        <fgColor rgb="00EAF5FD"/>
      </patternFill>
    </fill>
    <fill>
      <patternFill patternType="solid">
        <fgColor rgb="001B6FA8"/>
      </patternFill>
    </fill>
    <fill>
      <patternFill patternType="solid">
        <fgColor rgb="00C7E4F9"/>
      </patternFill>
    </fill>
  </fills>
  <borders count="2">
    <border>
      <left/>
      <right/>
      <top/>
      <bottom/>
      <diagonal/>
    </border>
    <border>
      <left style="thin">
        <color rgb="00D5DDE5"/>
      </left>
      <right style="thin">
        <color rgb="00D5DDE5"/>
      </right>
      <top style="thin">
        <color rgb="00D5DDE5"/>
      </top>
      <bottom style="thin">
        <color rgb="00D5DDE5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0" fillId="2" borderId="0" pivotButton="0" quotePrefix="0" xfId="0"/>
    <xf numFmtId="0" fontId="2" fillId="2" borderId="0" applyAlignment="1" pivotButton="0" quotePrefix="0" xfId="0">
      <alignment vertical="center" inden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3" borderId="1" applyAlignment="1" pivotButton="0" quotePrefix="0" xfId="0">
      <alignment horizontal="center"/>
    </xf>
    <xf numFmtId="0" fontId="4" fillId="0" borderId="0" pivotButton="0" quotePrefix="0" xfId="0"/>
    <xf numFmtId="0" fontId="6" fillId="4" borderId="1" applyAlignment="1" pivotButton="0" quotePrefix="0" xfId="0">
      <alignment horizontal="center"/>
    </xf>
    <xf numFmtId="0" fontId="6" fillId="5" borderId="1" applyAlignment="1" pivotButton="0" quotePrefix="0" xfId="0">
      <alignment horizontal="center"/>
    </xf>
    <xf numFmtId="0" fontId="7" fillId="0" borderId="0" pivotButton="0" quotePrefix="0" xfId="0"/>
    <xf numFmtId="0" fontId="13" fillId="3" borderId="0" applyAlignment="1" pivotButton="0" quotePrefix="0" xfId="0">
      <alignment vertical="center" indent="1"/>
    </xf>
    <xf numFmtId="0" fontId="0" fillId="3" borderId="0" pivotButton="0" quotePrefix="0" xfId="0"/>
    <xf numFmtId="0" fontId="11" fillId="6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center"/>
    </xf>
    <xf numFmtId="0" fontId="12" fillId="5" borderId="1" pivotButton="0" quotePrefix="0" xfId="0"/>
    <xf numFmtId="0" fontId="12" fillId="4" borderId="1" applyAlignment="1" pivotButton="0" quotePrefix="0" xfId="0">
      <alignment horizontal="center"/>
    </xf>
    <xf numFmtId="165" fontId="12" fillId="5" borderId="1" applyAlignment="1" pivotButton="0" quotePrefix="0" xfId="0">
      <alignment horizontal="center"/>
    </xf>
    <xf numFmtId="0" fontId="12" fillId="0" borderId="1" applyAlignment="1" pivotButton="0" quotePrefix="0" xfId="0">
      <alignment horizontal="center"/>
    </xf>
    <xf numFmtId="0" fontId="12" fillId="0" borderId="1" pivotButton="0" quotePrefix="0" xfId="0"/>
    <xf numFmtId="165" fontId="12" fillId="0" borderId="1" applyAlignment="1" pivotButton="0" quotePrefix="0" xfId="0">
      <alignment horizontal="center"/>
    </xf>
    <xf numFmtId="0" fontId="12" fillId="3" borderId="1" pivotButton="0" quotePrefix="0" xfId="0"/>
    <xf numFmtId="165" fontId="12" fillId="3" borderId="1" pivotButton="0" quotePrefix="0" xfId="0"/>
    <xf numFmtId="0" fontId="8" fillId="0" borderId="0" pivotButton="0" quotePrefix="0" xfId="0"/>
    <xf numFmtId="1" fontId="14" fillId="4" borderId="1" applyAlignment="1" pivotButton="0" quotePrefix="0" xfId="0">
      <alignment horizontal="center"/>
    </xf>
    <xf numFmtId="0" fontId="10" fillId="0" borderId="0" pivotButton="0" quotePrefix="0" xfId="0"/>
    <xf numFmtId="166" fontId="14" fillId="4" borderId="1" applyAlignment="1" pivotButton="0" quotePrefix="0" xfId="0">
      <alignment horizontal="center"/>
    </xf>
    <xf numFmtId="0" fontId="9" fillId="0" borderId="0" pivotButton="0" quotePrefix="0" xfId="0"/>
    <xf numFmtId="0" fontId="9" fillId="0" borderId="1" applyAlignment="1" pivotButton="0" quotePrefix="0" xfId="0">
      <alignment indent="1"/>
    </xf>
    <xf numFmtId="0" fontId="15" fillId="0" borderId="0" pivotButton="0" quotePrefix="0" xfId="0"/>
    <xf numFmtId="0" fontId="5" fillId="0" borderId="0" applyAlignment="1" pivotButton="0" quotePrefix="0" xfId="0">
      <alignment horizontal="right"/>
    </xf>
    <xf numFmtId="0" fontId="9" fillId="7" borderId="1" applyAlignment="1" pivotButton="0" quotePrefix="0" xfId="0">
      <alignment horizontal="center"/>
    </xf>
    <xf numFmtId="0" fontId="16" fillId="0" borderId="0" pivotButton="0" quotePrefix="0" xfId="0"/>
    <xf numFmtId="1" fontId="17" fillId="4" borderId="1" applyAlignment="1" pivotButton="0" quotePrefix="0" xfId="0">
      <alignment horizontal="center"/>
    </xf>
    <xf numFmtId="166" fontId="17" fillId="4" borderId="1" applyAlignment="1" pivotButton="0" quotePrefix="0" xfId="0">
      <alignment horizontal="center"/>
    </xf>
    <xf numFmtId="0" fontId="12" fillId="3" borderId="1" applyAlignment="1" pivotButton="0" quotePrefix="0" xfId="0">
      <alignment horizontal="center"/>
    </xf>
    <xf numFmtId="166" fontId="12" fillId="4" borderId="1" applyAlignment="1" pivotButton="0" quotePrefix="0" xfId="0">
      <alignment horizontal="center"/>
    </xf>
    <xf numFmtId="165" fontId="12" fillId="3" borderId="1" applyAlignment="1" pivotButton="0" quotePrefix="0" xfId="0">
      <alignment horizontal="center"/>
    </xf>
    <xf numFmtId="0" fontId="11" fillId="6" borderId="0" applyAlignment="1" pivotButton="0" quotePrefix="0" xfId="0">
      <alignment horizontal="center"/>
    </xf>
    <xf numFmtId="0" fontId="9" fillId="3" borderId="1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" fillId="3" borderId="1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F8D7DA"/>
        </patternFill>
      </fill>
    </dxf>
    <dxf>
      <fill>
        <patternFill patternType="solid">
          <fgColor rgb="00FCEFD4"/>
        </patternFill>
      </fill>
    </dxf>
    <dxf>
      <fill>
        <patternFill patternType="solid">
          <fgColor rgb="00D9EFD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omments/comment1.xml><?xml version="1.0" encoding="utf-8"?>
<comments xmlns="http://schemas.openxmlformats.org/spreadsheetml/2006/main">
  <authors>
    <author>Twib</author>
  </authors>
  <commentList>
    <comment ref="H4" authorId="0" shapeId="0">
      <text>
        <t>Calculated from the Class column using the frequency table on the Lists tab. Do not overwrite.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3CA7EE"/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6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TWIB  |  PJP Format - Permanent Journey Plan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Field sales beat planning template  |  twib.online</t>
        </is>
      </c>
      <c r="B2" s="2" t="n"/>
      <c r="C2" s="2" t="n"/>
      <c r="D2" s="2" t="n"/>
      <c r="E2" s="2" t="n"/>
      <c r="F2" s="2" t="n"/>
      <c r="G2" s="2" t="n"/>
      <c r="H2" s="2" t="n"/>
    </row>
    <row r="4">
      <c r="B4" s="4" t="inlineStr">
        <is>
          <t>What is a PJP?</t>
        </is>
      </c>
    </row>
    <row r="5" ht="30" customHeight="1">
      <c r="B5" s="5" t="inlineStr">
        <is>
          <t>A Permanent Journey Plan is the fixed, repeating schedule of which outlets a field rep visits on which day. Because the cycle repeats every month, customers learn when their rep will arrive - and coverage stops depending on memory.</t>
        </is>
      </c>
    </row>
    <row r="7">
      <c r="B7" s="4" t="inlineStr">
        <is>
          <t>How to use this file</t>
        </is>
      </c>
    </row>
    <row r="8" ht="28" customHeight="1">
      <c r="B8" s="6" t="inlineStr">
        <is>
          <t>Step 1</t>
        </is>
      </c>
      <c r="C8" s="5" t="inlineStr">
        <is>
          <t>Open the Lists tab. Set your working days per month, planned visits per rep per day, and number of reps. Adjust the visit frequency for classes A / B / C if yours differ.</t>
        </is>
      </c>
    </row>
    <row r="9" ht="28" customHeight="1">
      <c r="B9" s="6" t="inlineStr">
        <is>
          <t>Step 2</t>
        </is>
      </c>
      <c r="C9" s="5" t="inlineStr">
        <is>
          <t>Open Master Data. Rows 5 to 54 are a worked sample - a fictional Pune distribution territory. Select those rows, delete them, and paste in your own outlets. This is the only tab that needs real typing; everything else reads from it.</t>
        </is>
      </c>
    </row>
    <row r="10" ht="28" customHeight="1">
      <c r="B10" s="6" t="inlineStr">
        <is>
          <t>Step 3</t>
        </is>
      </c>
      <c r="C10" s="5" t="inlineStr">
        <is>
          <t>Open PJP Builder. Check the capacity panel at the top first, then assign one beat to each working day. Planned Outlets calculates itself.</t>
        </is>
      </c>
    </row>
    <row r="11" ht="28" customHeight="1">
      <c r="B11" s="6" t="inlineStr">
        <is>
          <t>Step 4</t>
        </is>
      </c>
      <c r="C11" s="5" t="inlineStr">
        <is>
          <t>Weekly Sample shows a completed week for one rep. Print it or copy the layout for your team.</t>
        </is>
      </c>
    </row>
    <row r="12" ht="28" customHeight="1">
      <c r="B12" s="6" t="inlineStr">
        <is>
          <t>Step 5</t>
        </is>
      </c>
      <c r="C12" s="5" t="inlineStr">
        <is>
          <t>Adherence Tracker is where planned meets actual. Fill it in daily and the coverage and strike rate calculate themselves.</t>
        </is>
      </c>
    </row>
    <row r="14">
      <c r="B14" s="4" t="inlineStr">
        <is>
          <t>Colour key</t>
        </is>
      </c>
    </row>
    <row r="15">
      <c r="B15" s="7" t="inlineStr">
        <is>
          <t>Cream</t>
        </is>
      </c>
      <c r="C15" s="8" t="inlineStr">
        <is>
          <t>You fill this in.</t>
        </is>
      </c>
    </row>
    <row r="16">
      <c r="B16" s="9" t="inlineStr">
        <is>
          <t>Grey</t>
        </is>
      </c>
      <c r="C16" s="8" t="inlineStr">
        <is>
          <t>Calculated automatically - do not overwrite.</t>
        </is>
      </c>
    </row>
    <row r="17">
      <c r="B17" s="10" t="inlineStr">
        <is>
          <t>Blue</t>
        </is>
      </c>
      <c r="C17" s="8" t="inlineStr">
        <is>
          <t>Reference information.</t>
        </is>
      </c>
    </row>
    <row r="19">
      <c r="B19" s="4" t="inlineStr">
        <is>
          <t>Three rules worth following</t>
        </is>
      </c>
    </row>
    <row r="20" ht="26" customHeight="1">
      <c r="B20" s="6" t="inlineStr">
        <is>
          <t>-</t>
        </is>
      </c>
      <c r="C20" s="5" t="inlineStr">
        <is>
          <t>Build beats geographically, not alphabetically. A beat is a travel route - outlets close enough to cover in one day.</t>
        </is>
      </c>
    </row>
    <row r="21" ht="26" customHeight="1">
      <c r="B21" s="6" t="inlineStr">
        <is>
          <t>-</t>
        </is>
      </c>
      <c r="C21" s="5" t="inlineStr">
        <is>
          <t>Keep the cycle fixed. Week 1 Monday should be the same beat every month. That repetition is what makes the plan permanent.</t>
        </is>
      </c>
    </row>
    <row r="22" ht="26" customHeight="1">
      <c r="B22" s="6" t="inlineStr">
        <is>
          <t>-</t>
        </is>
      </c>
      <c r="C22" s="5" t="inlineStr">
        <is>
          <t>Leave 10-15% of the day unplanned for new outlets, escalations and travel overrun. A plan built to 100% capacity fails in week one.</t>
        </is>
      </c>
    </row>
    <row r="25">
      <c r="B25" s="6" t="inlineStr">
        <is>
          <t>Planning a PJP is the easy part. Tracking whether it actually happened is not.</t>
        </is>
      </c>
    </row>
    <row r="26">
      <c r="B26" s="8" t="inlineStr">
        <is>
          <t>Twib records GPS check-ins, visit outcomes and attendance from the rep's phone, so the Adherence Tracker fills itself.</t>
        </is>
      </c>
    </row>
    <row r="27">
      <c r="B27" s="6" t="inlineStr">
        <is>
          <t>Learn more at twib.online</t>
        </is>
      </c>
    </row>
    <row r="29">
      <c r="B29" s="11" t="inlineStr">
        <is>
          <t>Sample data in this file is illustrative and should be replaced before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CA7EE"/>
    <outlinePr summaryBelow="1" summaryRight="1"/>
    <pageSetUpPr fitToPage="1"/>
  </sheetPr>
  <dimension ref="A1:L94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32" customWidth="1" min="2" max="2"/>
    <col width="14" customWidth="1" min="3" max="3"/>
    <col width="15" customWidth="1" min="4" max="4"/>
    <col width="14" customWidth="1" min="5" max="5"/>
    <col width="27" customWidth="1" min="6" max="6"/>
    <col width="8" customWidth="1" min="7" max="7"/>
    <col width="12" customWidth="1" min="8" max="8"/>
    <col width="20" customWidth="1" min="9" max="9"/>
    <col width="15" customWidth="1" min="10" max="10"/>
    <col width="13" customWidth="1" min="11" max="11"/>
    <col width="26" customWidth="1" min="12" max="12"/>
  </cols>
  <sheetData>
    <row r="1" ht="26" customHeight="1">
      <c r="A1" s="1" t="inlineStr">
        <is>
          <t>TWIB  |  Master Data - Outlet Universe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16" customHeight="1">
      <c r="A2" s="3" t="inlineStr">
        <is>
          <t>Replace the sample rows with your own outlets. Visits per Month calculates from Class.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18" customHeight="1">
      <c r="A3" s="12" t="inlineStr">
        <is>
          <t>START HERE:  rows 5 to 54 are sample data.  Select those rows, delete them, then paste your own outlets.  Every other tab keeps working - nothing else needs changing.</t>
        </is>
      </c>
      <c r="B3" s="13" t="n"/>
      <c r="C3" s="13" t="n"/>
      <c r="D3" s="13" t="n"/>
      <c r="E3" s="13" t="n"/>
      <c r="F3" s="13" t="n"/>
      <c r="G3" s="13" t="n"/>
      <c r="H3" s="13" t="n"/>
      <c r="I3" s="13" t="n"/>
      <c r="J3" s="13" t="n"/>
      <c r="K3" s="13" t="n"/>
      <c r="L3" s="13" t="n"/>
    </row>
    <row r="4" ht="30" customHeight="1">
      <c r="A4" s="14" t="inlineStr">
        <is>
          <t>Outlet Code</t>
        </is>
      </c>
      <c r="B4" s="14" t="inlineStr">
        <is>
          <t>Outlet / Doctor Name</t>
        </is>
      </c>
      <c r="C4" s="14" t="inlineStr">
        <is>
          <t>Type</t>
        </is>
      </c>
      <c r="D4" s="14" t="inlineStr">
        <is>
          <t>Town / Area</t>
        </is>
      </c>
      <c r="E4" s="14" t="inlineStr">
        <is>
          <t>Territory</t>
        </is>
      </c>
      <c r="F4" s="14" t="inlineStr">
        <is>
          <t>Beat Name</t>
        </is>
      </c>
      <c r="G4" s="14" t="inlineStr">
        <is>
          <t>Class</t>
        </is>
      </c>
      <c r="H4" s="14" t="inlineStr">
        <is>
          <t>Visits per Month</t>
        </is>
      </c>
      <c r="I4" s="14" t="inlineStr">
        <is>
          <t>Contact Person</t>
        </is>
      </c>
      <c r="J4" s="14" t="inlineStr">
        <is>
          <t>Phone</t>
        </is>
      </c>
      <c r="K4" s="14" t="inlineStr">
        <is>
          <t>Last Visited</t>
        </is>
      </c>
      <c r="L4" s="14" t="inlineStr">
        <is>
          <t>Notes</t>
        </is>
      </c>
    </row>
    <row r="5">
      <c r="A5" s="15" t="inlineStr">
        <is>
          <t>OUT-001</t>
        </is>
      </c>
      <c r="B5" s="16" t="inlineStr">
        <is>
          <t>Shree Ganesh Provision Stores</t>
        </is>
      </c>
      <c r="C5" s="15" t="inlineStr">
        <is>
          <t>Kirana</t>
        </is>
      </c>
      <c r="D5" s="16" t="inlineStr">
        <is>
          <t>Kothrud</t>
        </is>
      </c>
      <c r="E5" s="16" t="inlineStr">
        <is>
          <t>Pune West</t>
        </is>
      </c>
      <c r="F5" s="16" t="inlineStr">
        <is>
          <t>BEAT-01 Kothrud-Warje</t>
        </is>
      </c>
      <c r="G5" s="15" t="inlineStr">
        <is>
          <t>A</t>
        </is>
      </c>
      <c r="H5" s="17">
        <f>IF($G5="","",INDEX(Lists!$B$11:$B$13,MATCH($G5,Lists!$A$11:$A$13,0)))</f>
        <v/>
      </c>
      <c r="I5" s="16" t="inlineStr">
        <is>
          <t>Ganesh Pawar</t>
        </is>
      </c>
      <c r="J5" s="16" t="inlineStr">
        <is>
          <t>98220 41187</t>
        </is>
      </c>
      <c r="K5" s="18" t="n">
        <v>46237</v>
      </c>
      <c r="L5" s="16" t="inlineStr"/>
    </row>
    <row r="6">
      <c r="A6" s="19" t="inlineStr">
        <is>
          <t>OUT-002</t>
        </is>
      </c>
      <c r="B6" s="20" t="inlineStr">
        <is>
          <t>Annapurna Super Bazaar</t>
        </is>
      </c>
      <c r="C6" s="19" t="inlineStr">
        <is>
          <t>Supermarket</t>
        </is>
      </c>
      <c r="D6" s="20" t="inlineStr">
        <is>
          <t>Kothrud</t>
        </is>
      </c>
      <c r="E6" s="20" t="inlineStr">
        <is>
          <t>Pune West</t>
        </is>
      </c>
      <c r="F6" s="20" t="inlineStr">
        <is>
          <t>BEAT-01 Kothrud-Warje</t>
        </is>
      </c>
      <c r="G6" s="19" t="inlineStr">
        <is>
          <t>A</t>
        </is>
      </c>
      <c r="H6" s="17">
        <f>IF($G6="","",INDEX(Lists!$B$11:$B$13,MATCH($G6,Lists!$A$11:$A$13,0)))</f>
        <v/>
      </c>
      <c r="I6" s="20" t="inlineStr">
        <is>
          <t>Meera Sathe</t>
        </is>
      </c>
      <c r="J6" s="20" t="inlineStr">
        <is>
          <t>98220 41288</t>
        </is>
      </c>
      <c r="K6" s="21" t="n">
        <v>46238</v>
      </c>
      <c r="L6" s="20" t="inlineStr"/>
    </row>
    <row r="7">
      <c r="A7" s="15" t="inlineStr">
        <is>
          <t>OUT-003</t>
        </is>
      </c>
      <c r="B7" s="16" t="inlineStr">
        <is>
          <t>Gokhale Distributors</t>
        </is>
      </c>
      <c r="C7" s="15" t="inlineStr">
        <is>
          <t>Distributor</t>
        </is>
      </c>
      <c r="D7" s="16" t="inlineStr">
        <is>
          <t>Kothrud</t>
        </is>
      </c>
      <c r="E7" s="16" t="inlineStr">
        <is>
          <t>Pune West</t>
        </is>
      </c>
      <c r="F7" s="16" t="inlineStr">
        <is>
          <t>BEAT-01 Kothrud-Warje</t>
        </is>
      </c>
      <c r="G7" s="15" t="inlineStr">
        <is>
          <t>A</t>
        </is>
      </c>
      <c r="H7" s="17">
        <f>IF($G7="","",INDEX(Lists!$B$11:$B$13,MATCH($G7,Lists!$A$11:$A$13,0)))</f>
        <v/>
      </c>
      <c r="I7" s="16" t="inlineStr">
        <is>
          <t>Nitin Gokhale</t>
        </is>
      </c>
      <c r="J7" s="16" t="inlineStr">
        <is>
          <t>98220 41390</t>
        </is>
      </c>
      <c r="K7" s="18" t="n">
        <v>46239</v>
      </c>
      <c r="L7" s="16" t="inlineStr"/>
    </row>
    <row r="8">
      <c r="A8" s="19" t="inlineStr">
        <is>
          <t>OUT-004</t>
        </is>
      </c>
      <c r="B8" s="20" t="inlineStr">
        <is>
          <t>Sai Medical &amp; General</t>
        </is>
      </c>
      <c r="C8" s="19" t="inlineStr">
        <is>
          <t>Chemist</t>
        </is>
      </c>
      <c r="D8" s="20" t="inlineStr">
        <is>
          <t>Kothrud</t>
        </is>
      </c>
      <c r="E8" s="20" t="inlineStr">
        <is>
          <t>Pune West</t>
        </is>
      </c>
      <c r="F8" s="20" t="inlineStr">
        <is>
          <t>BEAT-01 Kothrud-Warje</t>
        </is>
      </c>
      <c r="G8" s="19" t="inlineStr">
        <is>
          <t>B</t>
        </is>
      </c>
      <c r="H8" s="17">
        <f>IF($G8="","",INDEX(Lists!$B$11:$B$13,MATCH($G8,Lists!$A$11:$A$13,0)))</f>
        <v/>
      </c>
      <c r="I8" s="20" t="inlineStr">
        <is>
          <t>Anil Bhosale</t>
        </is>
      </c>
      <c r="J8" s="20" t="inlineStr">
        <is>
          <t>98220 41412</t>
        </is>
      </c>
      <c r="K8" s="21" t="n">
        <v>46240</v>
      </c>
      <c r="L8" s="20" t="inlineStr"/>
    </row>
    <row r="9">
      <c r="A9" s="15" t="inlineStr">
        <is>
          <t>OUT-005</t>
        </is>
      </c>
      <c r="B9" s="16" t="inlineStr">
        <is>
          <t>Sharada Medicals</t>
        </is>
      </c>
      <c r="C9" s="15" t="inlineStr">
        <is>
          <t>Chemist</t>
        </is>
      </c>
      <c r="D9" s="16" t="inlineStr">
        <is>
          <t>Warje</t>
        </is>
      </c>
      <c r="E9" s="16" t="inlineStr">
        <is>
          <t>Pune West</t>
        </is>
      </c>
      <c r="F9" s="16" t="inlineStr">
        <is>
          <t>BEAT-01 Kothrud-Warje</t>
        </is>
      </c>
      <c r="G9" s="15" t="inlineStr">
        <is>
          <t>B</t>
        </is>
      </c>
      <c r="H9" s="17">
        <f>IF($G9="","",INDEX(Lists!$B$11:$B$13,MATCH($G9,Lists!$A$11:$A$13,0)))</f>
        <v/>
      </c>
      <c r="I9" s="16" t="inlineStr">
        <is>
          <t>Sharada Kale</t>
        </is>
      </c>
      <c r="J9" s="16" t="inlineStr">
        <is>
          <t>98220 41533</t>
        </is>
      </c>
      <c r="K9" s="18" t="n">
        <v>46241</v>
      </c>
      <c r="L9" s="16" t="inlineStr"/>
    </row>
    <row r="10">
      <c r="A10" s="19" t="inlineStr">
        <is>
          <t>OUT-006</t>
        </is>
      </c>
      <c r="B10" s="20" t="inlineStr">
        <is>
          <t>Krishna Kirana Bhandar</t>
        </is>
      </c>
      <c r="C10" s="19" t="inlineStr">
        <is>
          <t>Kirana</t>
        </is>
      </c>
      <c r="D10" s="20" t="inlineStr">
        <is>
          <t>Warje</t>
        </is>
      </c>
      <c r="E10" s="20" t="inlineStr">
        <is>
          <t>Pune West</t>
        </is>
      </c>
      <c r="F10" s="20" t="inlineStr">
        <is>
          <t>BEAT-01 Kothrud-Warje</t>
        </is>
      </c>
      <c r="G10" s="19" t="inlineStr">
        <is>
          <t>B</t>
        </is>
      </c>
      <c r="H10" s="17">
        <f>IF($G10="","",INDEX(Lists!$B$11:$B$13,MATCH($G10,Lists!$A$11:$A$13,0)))</f>
        <v/>
      </c>
      <c r="I10" s="20" t="inlineStr">
        <is>
          <t>Vikas Shinde</t>
        </is>
      </c>
      <c r="J10" s="20" t="inlineStr">
        <is>
          <t>98220 41655</t>
        </is>
      </c>
      <c r="K10" s="21" t="n">
        <v>46242</v>
      </c>
      <c r="L10" s="20" t="inlineStr"/>
    </row>
    <row r="11">
      <c r="A11" s="15" t="inlineStr">
        <is>
          <t>OUT-007</t>
        </is>
      </c>
      <c r="B11" s="16" t="inlineStr">
        <is>
          <t>Vishwas General Store</t>
        </is>
      </c>
      <c r="C11" s="15" t="inlineStr">
        <is>
          <t>Kirana</t>
        </is>
      </c>
      <c r="D11" s="16" t="inlineStr">
        <is>
          <t>Warje</t>
        </is>
      </c>
      <c r="E11" s="16" t="inlineStr">
        <is>
          <t>Pune West</t>
        </is>
      </c>
      <c r="F11" s="16" t="inlineStr">
        <is>
          <t>BEAT-01 Kothrud-Warje</t>
        </is>
      </c>
      <c r="G11" s="15" t="inlineStr">
        <is>
          <t>C</t>
        </is>
      </c>
      <c r="H11" s="17">
        <f>IF($G11="","",INDEX(Lists!$B$11:$B$13,MATCH($G11,Lists!$A$11:$A$13,0)))</f>
        <v/>
      </c>
      <c r="I11" s="16" t="inlineStr">
        <is>
          <t>Vishwas More</t>
        </is>
      </c>
      <c r="J11" s="16" t="inlineStr">
        <is>
          <t>98220 41776</t>
        </is>
      </c>
      <c r="K11" s="18" t="n">
        <v>46237</v>
      </c>
      <c r="L11" s="16" t="inlineStr"/>
    </row>
    <row r="12">
      <c r="A12" s="19" t="inlineStr">
        <is>
          <t>OUT-008</t>
        </is>
      </c>
      <c r="B12" s="20" t="inlineStr">
        <is>
          <t>Paranjape Provision</t>
        </is>
      </c>
      <c r="C12" s="19" t="inlineStr">
        <is>
          <t>Kirana</t>
        </is>
      </c>
      <c r="D12" s="20" t="inlineStr">
        <is>
          <t>Kothrud</t>
        </is>
      </c>
      <c r="E12" s="20" t="inlineStr">
        <is>
          <t>Pune West</t>
        </is>
      </c>
      <c r="F12" s="20" t="inlineStr">
        <is>
          <t>BEAT-01 Kothrud-Warje</t>
        </is>
      </c>
      <c r="G12" s="19" t="inlineStr">
        <is>
          <t>C</t>
        </is>
      </c>
      <c r="H12" s="17">
        <f>IF($G12="","",INDEX(Lists!$B$11:$B$13,MATCH($G12,Lists!$A$11:$A$13,0)))</f>
        <v/>
      </c>
      <c r="I12" s="20" t="inlineStr">
        <is>
          <t>Sunil Paranjape</t>
        </is>
      </c>
      <c r="J12" s="20" t="inlineStr">
        <is>
          <t>98220 41897</t>
        </is>
      </c>
      <c r="K12" s="21" t="n">
        <v>46238</v>
      </c>
      <c r="L12" s="20" t="inlineStr"/>
    </row>
    <row r="13">
      <c r="A13" s="15" t="inlineStr">
        <is>
          <t>OUT-009</t>
        </is>
      </c>
      <c r="B13" s="16" t="inlineStr">
        <is>
          <t>Warje Daily Mart</t>
        </is>
      </c>
      <c r="C13" s="15" t="inlineStr">
        <is>
          <t>Kirana</t>
        </is>
      </c>
      <c r="D13" s="16" t="inlineStr">
        <is>
          <t>Warje</t>
        </is>
      </c>
      <c r="E13" s="16" t="inlineStr">
        <is>
          <t>Pune West</t>
        </is>
      </c>
      <c r="F13" s="16" t="inlineStr">
        <is>
          <t>BEAT-01 Kothrud-Warje</t>
        </is>
      </c>
      <c r="G13" s="15" t="inlineStr">
        <is>
          <t>C</t>
        </is>
      </c>
      <c r="H13" s="17">
        <f>IF($G13="","",INDEX(Lists!$B$11:$B$13,MATCH($G13,Lists!$A$11:$A$13,0)))</f>
        <v/>
      </c>
      <c r="I13" s="16" t="inlineStr">
        <is>
          <t>Rohit Jadhav</t>
        </is>
      </c>
      <c r="J13" s="16" t="inlineStr">
        <is>
          <t>98220 41918</t>
        </is>
      </c>
      <c r="K13" s="18" t="n">
        <v>46239</v>
      </c>
      <c r="L13" s="16" t="inlineStr"/>
    </row>
    <row r="14">
      <c r="A14" s="19" t="inlineStr">
        <is>
          <t>OUT-010</t>
        </is>
      </c>
      <c r="B14" s="20" t="inlineStr">
        <is>
          <t>Dr. Joshi Clinic</t>
        </is>
      </c>
      <c r="C14" s="19" t="inlineStr">
        <is>
          <t>Clinic</t>
        </is>
      </c>
      <c r="D14" s="20" t="inlineStr">
        <is>
          <t>Kothrud</t>
        </is>
      </c>
      <c r="E14" s="20" t="inlineStr">
        <is>
          <t>Pune West</t>
        </is>
      </c>
      <c r="F14" s="20" t="inlineStr">
        <is>
          <t>BEAT-01 Kothrud-Warje</t>
        </is>
      </c>
      <c r="G14" s="19" t="inlineStr">
        <is>
          <t>C</t>
        </is>
      </c>
      <c r="H14" s="17">
        <f>IF($G14="","",INDEX(Lists!$B$11:$B$13,MATCH($G14,Lists!$A$11:$A$13,0)))</f>
        <v/>
      </c>
      <c r="I14" s="20" t="inlineStr">
        <is>
          <t>Dr. R. Joshi</t>
        </is>
      </c>
      <c r="J14" s="20" t="inlineStr">
        <is>
          <t>98220 42039</t>
        </is>
      </c>
      <c r="K14" s="21" t="n">
        <v>46240</v>
      </c>
      <c r="L14" s="20" t="inlineStr"/>
    </row>
    <row r="15">
      <c r="A15" s="15" t="inlineStr">
        <is>
          <t>OUT-011</t>
        </is>
      </c>
      <c r="B15" s="16" t="inlineStr">
        <is>
          <t>Deccan Provision Mart</t>
        </is>
      </c>
      <c r="C15" s="15" t="inlineStr">
        <is>
          <t>Kirana</t>
        </is>
      </c>
      <c r="D15" s="16" t="inlineStr">
        <is>
          <t>Deccan</t>
        </is>
      </c>
      <c r="E15" s="16" t="inlineStr">
        <is>
          <t>Pune Central</t>
        </is>
      </c>
      <c r="F15" s="16" t="inlineStr">
        <is>
          <t>BEAT-02 Deccan-Shivajinagar</t>
        </is>
      </c>
      <c r="G15" s="15" t="inlineStr">
        <is>
          <t>A</t>
        </is>
      </c>
      <c r="H15" s="17">
        <f>IF($G15="","",INDEX(Lists!$B$11:$B$13,MATCH($G15,Lists!$A$11:$A$13,0)))</f>
        <v/>
      </c>
      <c r="I15" s="16" t="inlineStr">
        <is>
          <t>Kiran Deshpande</t>
        </is>
      </c>
      <c r="J15" s="16" t="inlineStr">
        <is>
          <t>98221 51140</t>
        </is>
      </c>
      <c r="K15" s="18" t="n">
        <v>46241</v>
      </c>
      <c r="L15" s="16" t="inlineStr"/>
    </row>
    <row r="16">
      <c r="A16" s="19" t="inlineStr">
        <is>
          <t>OUT-012</t>
        </is>
      </c>
      <c r="B16" s="20" t="inlineStr">
        <is>
          <t>Sanjeevani Chemists</t>
        </is>
      </c>
      <c r="C16" s="19" t="inlineStr">
        <is>
          <t>Chemist</t>
        </is>
      </c>
      <c r="D16" s="20" t="inlineStr">
        <is>
          <t>Deccan</t>
        </is>
      </c>
      <c r="E16" s="20" t="inlineStr">
        <is>
          <t>Pune Central</t>
        </is>
      </c>
      <c r="F16" s="20" t="inlineStr">
        <is>
          <t>BEAT-02 Deccan-Shivajinagar</t>
        </is>
      </c>
      <c r="G16" s="19" t="inlineStr">
        <is>
          <t>A</t>
        </is>
      </c>
      <c r="H16" s="17">
        <f>IF($G16="","",INDEX(Lists!$B$11:$B$13,MATCH($G16,Lists!$A$11:$A$13,0)))</f>
        <v/>
      </c>
      <c r="I16" s="20" t="inlineStr">
        <is>
          <t>Prakash Rane</t>
        </is>
      </c>
      <c r="J16" s="20" t="inlineStr">
        <is>
          <t>98221 51261</t>
        </is>
      </c>
      <c r="K16" s="21" t="n">
        <v>46242</v>
      </c>
      <c r="L16" s="20" t="inlineStr"/>
    </row>
    <row r="17">
      <c r="A17" s="15" t="inlineStr">
        <is>
          <t>OUT-013</t>
        </is>
      </c>
      <c r="B17" s="16" t="inlineStr">
        <is>
          <t>Nucleus Hospital Pharmacy</t>
        </is>
      </c>
      <c r="C17" s="15" t="inlineStr">
        <is>
          <t>Hospital</t>
        </is>
      </c>
      <c r="D17" s="16" t="inlineStr">
        <is>
          <t>Shivajinagar</t>
        </is>
      </c>
      <c r="E17" s="16" t="inlineStr">
        <is>
          <t>Pune Central</t>
        </is>
      </c>
      <c r="F17" s="16" t="inlineStr">
        <is>
          <t>BEAT-02 Deccan-Shivajinagar</t>
        </is>
      </c>
      <c r="G17" s="15" t="inlineStr">
        <is>
          <t>A</t>
        </is>
      </c>
      <c r="H17" s="17">
        <f>IF($G17="","",INDEX(Lists!$B$11:$B$13,MATCH($G17,Lists!$A$11:$A$13,0)))</f>
        <v/>
      </c>
      <c r="I17" s="16" t="inlineStr">
        <is>
          <t>Asha Kulkarni</t>
        </is>
      </c>
      <c r="J17" s="16" t="inlineStr">
        <is>
          <t>98221 51382</t>
        </is>
      </c>
      <c r="K17" s="18" t="n">
        <v>46237</v>
      </c>
      <c r="L17" s="16" t="inlineStr"/>
    </row>
    <row r="18">
      <c r="A18" s="19" t="inlineStr">
        <is>
          <t>OUT-014</t>
        </is>
      </c>
      <c r="B18" s="20" t="inlineStr">
        <is>
          <t>Modern Super Market</t>
        </is>
      </c>
      <c r="C18" s="19" t="inlineStr">
        <is>
          <t>Supermarket</t>
        </is>
      </c>
      <c r="D18" s="20" t="inlineStr">
        <is>
          <t>Shivajinagar</t>
        </is>
      </c>
      <c r="E18" s="20" t="inlineStr">
        <is>
          <t>Pune Central</t>
        </is>
      </c>
      <c r="F18" s="20" t="inlineStr">
        <is>
          <t>BEAT-02 Deccan-Shivajinagar</t>
        </is>
      </c>
      <c r="G18" s="19" t="inlineStr">
        <is>
          <t>B</t>
        </is>
      </c>
      <c r="H18" s="17">
        <f>IF($G18="","",INDEX(Lists!$B$11:$B$13,MATCH($G18,Lists!$A$11:$A$13,0)))</f>
        <v/>
      </c>
      <c r="I18" s="20" t="inlineStr">
        <is>
          <t>Sameer Naik</t>
        </is>
      </c>
      <c r="J18" s="20" t="inlineStr">
        <is>
          <t>98221 51403</t>
        </is>
      </c>
      <c r="K18" s="21" t="n">
        <v>46238</v>
      </c>
      <c r="L18" s="20" t="inlineStr"/>
    </row>
    <row r="19">
      <c r="A19" s="15" t="inlineStr">
        <is>
          <t>OUT-015</t>
        </is>
      </c>
      <c r="B19" s="16" t="inlineStr">
        <is>
          <t>City Medical Hall</t>
        </is>
      </c>
      <c r="C19" s="15" t="inlineStr">
        <is>
          <t>Chemist</t>
        </is>
      </c>
      <c r="D19" s="16" t="inlineStr">
        <is>
          <t>Deccan</t>
        </is>
      </c>
      <c r="E19" s="16" t="inlineStr">
        <is>
          <t>Pune Central</t>
        </is>
      </c>
      <c r="F19" s="16" t="inlineStr">
        <is>
          <t>BEAT-02 Deccan-Shivajinagar</t>
        </is>
      </c>
      <c r="G19" s="15" t="inlineStr">
        <is>
          <t>B</t>
        </is>
      </c>
      <c r="H19" s="17">
        <f>IF($G19="","",INDEX(Lists!$B$11:$B$13,MATCH($G19,Lists!$A$11:$A$13,0)))</f>
        <v/>
      </c>
      <c r="I19" s="16" t="inlineStr">
        <is>
          <t>Farid Shaikh</t>
        </is>
      </c>
      <c r="J19" s="16" t="inlineStr">
        <is>
          <t>98221 51524</t>
        </is>
      </c>
      <c r="K19" s="18" t="n">
        <v>46239</v>
      </c>
      <c r="L19" s="16" t="inlineStr"/>
    </row>
    <row r="20">
      <c r="A20" s="19" t="inlineStr">
        <is>
          <t>OUT-016</t>
        </is>
      </c>
      <c r="B20" s="20" t="inlineStr">
        <is>
          <t>Dr. Kelkar Clinic</t>
        </is>
      </c>
      <c r="C20" s="19" t="inlineStr">
        <is>
          <t>Clinic</t>
        </is>
      </c>
      <c r="D20" s="20" t="inlineStr">
        <is>
          <t>Shivajinagar</t>
        </is>
      </c>
      <c r="E20" s="20" t="inlineStr">
        <is>
          <t>Pune Central</t>
        </is>
      </c>
      <c r="F20" s="20" t="inlineStr">
        <is>
          <t>BEAT-02 Deccan-Shivajinagar</t>
        </is>
      </c>
      <c r="G20" s="19" t="inlineStr">
        <is>
          <t>B</t>
        </is>
      </c>
      <c r="H20" s="17">
        <f>IF($G20="","",INDEX(Lists!$B$11:$B$13,MATCH($G20,Lists!$A$11:$A$13,0)))</f>
        <v/>
      </c>
      <c r="I20" s="20" t="inlineStr">
        <is>
          <t>Dr. S. Kelkar</t>
        </is>
      </c>
      <c r="J20" s="20" t="inlineStr">
        <is>
          <t>98221 51645</t>
        </is>
      </c>
      <c r="K20" s="21" t="n">
        <v>46240</v>
      </c>
      <c r="L20" s="20" t="inlineStr"/>
    </row>
    <row r="21">
      <c r="A21" s="15" t="inlineStr">
        <is>
          <t>OUT-017</t>
        </is>
      </c>
      <c r="B21" s="16" t="inlineStr">
        <is>
          <t>Laxmi Stores</t>
        </is>
      </c>
      <c r="C21" s="15" t="inlineStr">
        <is>
          <t>Kirana</t>
        </is>
      </c>
      <c r="D21" s="16" t="inlineStr">
        <is>
          <t>Shivajinagar</t>
        </is>
      </c>
      <c r="E21" s="16" t="inlineStr">
        <is>
          <t>Pune Central</t>
        </is>
      </c>
      <c r="F21" s="16" t="inlineStr">
        <is>
          <t>BEAT-02 Deccan-Shivajinagar</t>
        </is>
      </c>
      <c r="G21" s="15" t="inlineStr">
        <is>
          <t>C</t>
        </is>
      </c>
      <c r="H21" s="17">
        <f>IF($G21="","",INDEX(Lists!$B$11:$B$13,MATCH($G21,Lists!$A$11:$A$13,0)))</f>
        <v/>
      </c>
      <c r="I21" s="16" t="inlineStr">
        <is>
          <t>Laxmi Chavan</t>
        </is>
      </c>
      <c r="J21" s="16" t="inlineStr">
        <is>
          <t>98221 51766</t>
        </is>
      </c>
      <c r="K21" s="18" t="n">
        <v>46241</v>
      </c>
      <c r="L21" s="16" t="inlineStr"/>
    </row>
    <row r="22">
      <c r="A22" s="19" t="inlineStr">
        <is>
          <t>OUT-018</t>
        </is>
      </c>
      <c r="B22" s="20" t="inlineStr">
        <is>
          <t>FC Road Provision</t>
        </is>
      </c>
      <c r="C22" s="19" t="inlineStr">
        <is>
          <t>Kirana</t>
        </is>
      </c>
      <c r="D22" s="20" t="inlineStr">
        <is>
          <t>Deccan</t>
        </is>
      </c>
      <c r="E22" s="20" t="inlineStr">
        <is>
          <t>Pune Central</t>
        </is>
      </c>
      <c r="F22" s="20" t="inlineStr">
        <is>
          <t>BEAT-02 Deccan-Shivajinagar</t>
        </is>
      </c>
      <c r="G22" s="19" t="inlineStr">
        <is>
          <t>C</t>
        </is>
      </c>
      <c r="H22" s="17">
        <f>IF($G22="","",INDEX(Lists!$B$11:$B$13,MATCH($G22,Lists!$A$11:$A$13,0)))</f>
        <v/>
      </c>
      <c r="I22" s="20" t="inlineStr">
        <is>
          <t>Imran Qureshi</t>
        </is>
      </c>
      <c r="J22" s="20" t="inlineStr">
        <is>
          <t>98221 51887</t>
        </is>
      </c>
      <c r="K22" s="21" t="n">
        <v>46242</v>
      </c>
      <c r="L22" s="20" t="inlineStr"/>
    </row>
    <row r="23">
      <c r="A23" s="15" t="inlineStr">
        <is>
          <t>OUT-019</t>
        </is>
      </c>
      <c r="B23" s="16" t="inlineStr">
        <is>
          <t>Shivaji Market Kirana</t>
        </is>
      </c>
      <c r="C23" s="15" t="inlineStr">
        <is>
          <t>Kirana</t>
        </is>
      </c>
      <c r="D23" s="16" t="inlineStr">
        <is>
          <t>Shivajinagar</t>
        </is>
      </c>
      <c r="E23" s="16" t="inlineStr">
        <is>
          <t>Pune Central</t>
        </is>
      </c>
      <c r="F23" s="16" t="inlineStr">
        <is>
          <t>BEAT-02 Deccan-Shivajinagar</t>
        </is>
      </c>
      <c r="G23" s="15" t="inlineStr">
        <is>
          <t>C</t>
        </is>
      </c>
      <c r="H23" s="17">
        <f>IF($G23="","",INDEX(Lists!$B$11:$B$13,MATCH($G23,Lists!$A$11:$A$13,0)))</f>
        <v/>
      </c>
      <c r="I23" s="16" t="inlineStr">
        <is>
          <t>Datta Salunkhe</t>
        </is>
      </c>
      <c r="J23" s="16" t="inlineStr">
        <is>
          <t>98221 51908</t>
        </is>
      </c>
      <c r="K23" s="18" t="n">
        <v>46237</v>
      </c>
      <c r="L23" s="16" t="inlineStr"/>
    </row>
    <row r="24">
      <c r="A24" s="19" t="inlineStr">
        <is>
          <t>OUT-020</t>
        </is>
      </c>
      <c r="B24" s="20" t="inlineStr">
        <is>
          <t>Prabhat Medicals</t>
        </is>
      </c>
      <c r="C24" s="19" t="inlineStr">
        <is>
          <t>Chemist</t>
        </is>
      </c>
      <c r="D24" s="20" t="inlineStr">
        <is>
          <t>Deccan</t>
        </is>
      </c>
      <c r="E24" s="20" t="inlineStr">
        <is>
          <t>Pune Central</t>
        </is>
      </c>
      <c r="F24" s="20" t="inlineStr">
        <is>
          <t>BEAT-02 Deccan-Shivajinagar</t>
        </is>
      </c>
      <c r="G24" s="19" t="inlineStr">
        <is>
          <t>C</t>
        </is>
      </c>
      <c r="H24" s="17">
        <f>IF($G24="","",INDEX(Lists!$B$11:$B$13,MATCH($G24,Lists!$A$11:$A$13,0)))</f>
        <v/>
      </c>
      <c r="I24" s="20" t="inlineStr">
        <is>
          <t>Neha Wagh</t>
        </is>
      </c>
      <c r="J24" s="20" t="inlineStr">
        <is>
          <t>98221 52029</t>
        </is>
      </c>
      <c r="K24" s="21" t="n">
        <v>46238</v>
      </c>
      <c r="L24" s="20" t="inlineStr"/>
    </row>
    <row r="25">
      <c r="A25" s="15" t="inlineStr">
        <is>
          <t>OUT-021</t>
        </is>
      </c>
      <c r="B25" s="16" t="inlineStr">
        <is>
          <t>Aundh Fresh Mart</t>
        </is>
      </c>
      <c r="C25" s="15" t="inlineStr">
        <is>
          <t>Supermarket</t>
        </is>
      </c>
      <c r="D25" s="16" t="inlineStr">
        <is>
          <t>Aundh</t>
        </is>
      </c>
      <c r="E25" s="16" t="inlineStr">
        <is>
          <t>Pune West</t>
        </is>
      </c>
      <c r="F25" s="16" t="inlineStr">
        <is>
          <t>BEAT-03 Aundh-Baner</t>
        </is>
      </c>
      <c r="G25" s="15" t="inlineStr">
        <is>
          <t>A</t>
        </is>
      </c>
      <c r="H25" s="17">
        <f>IF($G25="","",INDEX(Lists!$B$11:$B$13,MATCH($G25,Lists!$A$11:$A$13,0)))</f>
        <v/>
      </c>
      <c r="I25" s="16" t="inlineStr">
        <is>
          <t>Pooja Rane</t>
        </is>
      </c>
      <c r="J25" s="16" t="inlineStr">
        <is>
          <t>98222 61130</t>
        </is>
      </c>
      <c r="K25" s="18" t="n">
        <v>46239</v>
      </c>
      <c r="L25" s="16" t="inlineStr"/>
    </row>
    <row r="26">
      <c r="A26" s="19" t="inlineStr">
        <is>
          <t>OUT-022</t>
        </is>
      </c>
      <c r="B26" s="20" t="inlineStr">
        <is>
          <t>Westside Distributors</t>
        </is>
      </c>
      <c r="C26" s="19" t="inlineStr">
        <is>
          <t>Distributor</t>
        </is>
      </c>
      <c r="D26" s="20" t="inlineStr">
        <is>
          <t>Baner</t>
        </is>
      </c>
      <c r="E26" s="20" t="inlineStr">
        <is>
          <t>Pune West</t>
        </is>
      </c>
      <c r="F26" s="20" t="inlineStr">
        <is>
          <t>BEAT-03 Aundh-Baner</t>
        </is>
      </c>
      <c r="G26" s="19" t="inlineStr">
        <is>
          <t>A</t>
        </is>
      </c>
      <c r="H26" s="17">
        <f>IF($G26="","",INDEX(Lists!$B$11:$B$13,MATCH($G26,Lists!$A$11:$A$13,0)))</f>
        <v/>
      </c>
      <c r="I26" s="20" t="inlineStr">
        <is>
          <t>Mahesh Patil</t>
        </is>
      </c>
      <c r="J26" s="20" t="inlineStr">
        <is>
          <t>98222 61251</t>
        </is>
      </c>
      <c r="K26" s="21" t="n">
        <v>46240</v>
      </c>
      <c r="L26" s="20" t="inlineStr"/>
    </row>
    <row r="27">
      <c r="A27" s="15" t="inlineStr">
        <is>
          <t>OUT-023</t>
        </is>
      </c>
      <c r="B27" s="16" t="inlineStr">
        <is>
          <t>Wellness Chemists</t>
        </is>
      </c>
      <c r="C27" s="15" t="inlineStr">
        <is>
          <t>Chemist</t>
        </is>
      </c>
      <c r="D27" s="16" t="inlineStr">
        <is>
          <t>Aundh</t>
        </is>
      </c>
      <c r="E27" s="16" t="inlineStr">
        <is>
          <t>Pune West</t>
        </is>
      </c>
      <c r="F27" s="16" t="inlineStr">
        <is>
          <t>BEAT-03 Aundh-Baner</t>
        </is>
      </c>
      <c r="G27" s="15" t="inlineStr">
        <is>
          <t>A</t>
        </is>
      </c>
      <c r="H27" s="17">
        <f>IF($G27="","",INDEX(Lists!$B$11:$B$13,MATCH($G27,Lists!$A$11:$A$13,0)))</f>
        <v/>
      </c>
      <c r="I27" s="16" t="inlineStr">
        <is>
          <t>Rahul Kadam</t>
        </is>
      </c>
      <c r="J27" s="16" t="inlineStr">
        <is>
          <t>98222 61372</t>
        </is>
      </c>
      <c r="K27" s="18" t="n">
        <v>46241</v>
      </c>
      <c r="L27" s="16" t="inlineStr"/>
    </row>
    <row r="28">
      <c r="A28" s="19" t="inlineStr">
        <is>
          <t>OUT-024</t>
        </is>
      </c>
      <c r="B28" s="20" t="inlineStr">
        <is>
          <t>Baner Daily Needs</t>
        </is>
      </c>
      <c r="C28" s="19" t="inlineStr">
        <is>
          <t>Kirana</t>
        </is>
      </c>
      <c r="D28" s="20" t="inlineStr">
        <is>
          <t>Baner</t>
        </is>
      </c>
      <c r="E28" s="20" t="inlineStr">
        <is>
          <t>Pune West</t>
        </is>
      </c>
      <c r="F28" s="20" t="inlineStr">
        <is>
          <t>BEAT-03 Aundh-Baner</t>
        </is>
      </c>
      <c r="G28" s="19" t="inlineStr">
        <is>
          <t>B</t>
        </is>
      </c>
      <c r="H28" s="17">
        <f>IF($G28="","",INDEX(Lists!$B$11:$B$13,MATCH($G28,Lists!$A$11:$A$13,0)))</f>
        <v/>
      </c>
      <c r="I28" s="20" t="inlineStr">
        <is>
          <t>Sandeep Gaikwad</t>
        </is>
      </c>
      <c r="J28" s="20" t="inlineStr">
        <is>
          <t>98222 61493</t>
        </is>
      </c>
      <c r="K28" s="21" t="n">
        <v>46242</v>
      </c>
      <c r="L28" s="20" t="inlineStr"/>
    </row>
    <row r="29">
      <c r="A29" s="15" t="inlineStr">
        <is>
          <t>OUT-025</t>
        </is>
      </c>
      <c r="B29" s="16" t="inlineStr">
        <is>
          <t>Dr. Bhosale Polyclinic</t>
        </is>
      </c>
      <c r="C29" s="15" t="inlineStr">
        <is>
          <t>Clinic</t>
        </is>
      </c>
      <c r="D29" s="16" t="inlineStr">
        <is>
          <t>Baner</t>
        </is>
      </c>
      <c r="E29" s="16" t="inlineStr">
        <is>
          <t>Pune West</t>
        </is>
      </c>
      <c r="F29" s="16" t="inlineStr">
        <is>
          <t>BEAT-03 Aundh-Baner</t>
        </is>
      </c>
      <c r="G29" s="15" t="inlineStr">
        <is>
          <t>B</t>
        </is>
      </c>
      <c r="H29" s="17">
        <f>IF($G29="","",INDEX(Lists!$B$11:$B$13,MATCH($G29,Lists!$A$11:$A$13,0)))</f>
        <v/>
      </c>
      <c r="I29" s="16" t="inlineStr">
        <is>
          <t>Dr. A. Bhosale</t>
        </is>
      </c>
      <c r="J29" s="16" t="inlineStr">
        <is>
          <t>98222 61514</t>
        </is>
      </c>
      <c r="K29" s="18" t="n">
        <v>46237</v>
      </c>
      <c r="L29" s="16" t="inlineStr"/>
    </row>
    <row r="30">
      <c r="A30" s="19" t="inlineStr">
        <is>
          <t>OUT-026</t>
        </is>
      </c>
      <c r="B30" s="20" t="inlineStr">
        <is>
          <t>Sunrise Medical Store</t>
        </is>
      </c>
      <c r="C30" s="19" t="inlineStr">
        <is>
          <t>Chemist</t>
        </is>
      </c>
      <c r="D30" s="20" t="inlineStr">
        <is>
          <t>Baner</t>
        </is>
      </c>
      <c r="E30" s="20" t="inlineStr">
        <is>
          <t>Pune West</t>
        </is>
      </c>
      <c r="F30" s="20" t="inlineStr">
        <is>
          <t>BEAT-03 Aundh-Baner</t>
        </is>
      </c>
      <c r="G30" s="19" t="inlineStr">
        <is>
          <t>B</t>
        </is>
      </c>
      <c r="H30" s="17">
        <f>IF($G30="","",INDEX(Lists!$B$11:$B$13,MATCH($G30,Lists!$A$11:$A$13,0)))</f>
        <v/>
      </c>
      <c r="I30" s="20" t="inlineStr">
        <is>
          <t>Nilesh Thorat</t>
        </is>
      </c>
      <c r="J30" s="20" t="inlineStr">
        <is>
          <t>98222 61635</t>
        </is>
      </c>
      <c r="K30" s="21" t="n">
        <v>46238</v>
      </c>
      <c r="L30" s="20" t="inlineStr"/>
    </row>
    <row r="31">
      <c r="A31" s="15" t="inlineStr">
        <is>
          <t>OUT-027</t>
        </is>
      </c>
      <c r="B31" s="16" t="inlineStr">
        <is>
          <t>Ganga Provision</t>
        </is>
      </c>
      <c r="C31" s="15" t="inlineStr">
        <is>
          <t>Kirana</t>
        </is>
      </c>
      <c r="D31" s="16" t="inlineStr">
        <is>
          <t>Aundh</t>
        </is>
      </c>
      <c r="E31" s="16" t="inlineStr">
        <is>
          <t>Pune West</t>
        </is>
      </c>
      <c r="F31" s="16" t="inlineStr">
        <is>
          <t>BEAT-03 Aundh-Baner</t>
        </is>
      </c>
      <c r="G31" s="15" t="inlineStr">
        <is>
          <t>C</t>
        </is>
      </c>
      <c r="H31" s="17">
        <f>IF($G31="","",INDEX(Lists!$B$11:$B$13,MATCH($G31,Lists!$A$11:$A$13,0)))</f>
        <v/>
      </c>
      <c r="I31" s="16" t="inlineStr">
        <is>
          <t>Ganesh Mane</t>
        </is>
      </c>
      <c r="J31" s="16" t="inlineStr">
        <is>
          <t>98222 61756</t>
        </is>
      </c>
      <c r="K31" s="18" t="n">
        <v>46239</v>
      </c>
      <c r="L31" s="16" t="inlineStr"/>
    </row>
    <row r="32">
      <c r="A32" s="19" t="inlineStr">
        <is>
          <t>OUT-028</t>
        </is>
      </c>
      <c r="B32" s="20" t="inlineStr">
        <is>
          <t>Parihar Chowk Stores</t>
        </is>
      </c>
      <c r="C32" s="19" t="inlineStr">
        <is>
          <t>Kirana</t>
        </is>
      </c>
      <c r="D32" s="20" t="inlineStr">
        <is>
          <t>Aundh</t>
        </is>
      </c>
      <c r="E32" s="20" t="inlineStr">
        <is>
          <t>Pune West</t>
        </is>
      </c>
      <c r="F32" s="20" t="inlineStr">
        <is>
          <t>BEAT-03 Aundh-Baner</t>
        </is>
      </c>
      <c r="G32" s="19" t="inlineStr">
        <is>
          <t>C</t>
        </is>
      </c>
      <c r="H32" s="17">
        <f>IF($G32="","",INDEX(Lists!$B$11:$B$13,MATCH($G32,Lists!$A$11:$A$13,0)))</f>
        <v/>
      </c>
      <c r="I32" s="20" t="inlineStr">
        <is>
          <t>Suresh Pawar</t>
        </is>
      </c>
      <c r="J32" s="20" t="inlineStr">
        <is>
          <t>98222 61877</t>
        </is>
      </c>
      <c r="K32" s="21" t="n">
        <v>46240</v>
      </c>
      <c r="L32" s="20" t="inlineStr"/>
    </row>
    <row r="33">
      <c r="A33" s="15" t="inlineStr">
        <is>
          <t>OUT-029</t>
        </is>
      </c>
      <c r="B33" s="16" t="inlineStr">
        <is>
          <t>Balewadi General Store</t>
        </is>
      </c>
      <c r="C33" s="15" t="inlineStr">
        <is>
          <t>Kirana</t>
        </is>
      </c>
      <c r="D33" s="16" t="inlineStr">
        <is>
          <t>Baner</t>
        </is>
      </c>
      <c r="E33" s="16" t="inlineStr">
        <is>
          <t>Pune West</t>
        </is>
      </c>
      <c r="F33" s="16" t="inlineStr">
        <is>
          <t>BEAT-03 Aundh-Baner</t>
        </is>
      </c>
      <c r="G33" s="15" t="inlineStr">
        <is>
          <t>C</t>
        </is>
      </c>
      <c r="H33" s="17">
        <f>IF($G33="","",INDEX(Lists!$B$11:$B$13,MATCH($G33,Lists!$A$11:$A$13,0)))</f>
        <v/>
      </c>
      <c r="I33" s="16" t="inlineStr">
        <is>
          <t>Amol Sawant</t>
        </is>
      </c>
      <c r="J33" s="16" t="inlineStr">
        <is>
          <t>98222 61998</t>
        </is>
      </c>
      <c r="K33" s="18" t="n">
        <v>46241</v>
      </c>
      <c r="L33" s="16" t="inlineStr"/>
    </row>
    <row r="34">
      <c r="A34" s="19" t="inlineStr">
        <is>
          <t>OUT-030</t>
        </is>
      </c>
      <c r="B34" s="20" t="inlineStr">
        <is>
          <t>Aundh Care Chemist</t>
        </is>
      </c>
      <c r="C34" s="19" t="inlineStr">
        <is>
          <t>Chemist</t>
        </is>
      </c>
      <c r="D34" s="20" t="inlineStr">
        <is>
          <t>Aundh</t>
        </is>
      </c>
      <c r="E34" s="20" t="inlineStr">
        <is>
          <t>Pune West</t>
        </is>
      </c>
      <c r="F34" s="20" t="inlineStr">
        <is>
          <t>BEAT-03 Aundh-Baner</t>
        </is>
      </c>
      <c r="G34" s="19" t="inlineStr">
        <is>
          <t>C</t>
        </is>
      </c>
      <c r="H34" s="17">
        <f>IF($G34="","",INDEX(Lists!$B$11:$B$13,MATCH($G34,Lists!$A$11:$A$13,0)))</f>
        <v/>
      </c>
      <c r="I34" s="20" t="inlineStr">
        <is>
          <t>Swati Joshi</t>
        </is>
      </c>
      <c r="J34" s="20" t="inlineStr">
        <is>
          <t>98222 62019</t>
        </is>
      </c>
      <c r="K34" s="21" t="n">
        <v>46242</v>
      </c>
      <c r="L34" s="20" t="inlineStr"/>
    </row>
    <row r="35">
      <c r="A35" s="15" t="inlineStr">
        <is>
          <t>OUT-031</t>
        </is>
      </c>
      <c r="B35" s="16" t="inlineStr">
        <is>
          <t>Hadapsar Bazaar</t>
        </is>
      </c>
      <c r="C35" s="15" t="inlineStr">
        <is>
          <t>Supermarket</t>
        </is>
      </c>
      <c r="D35" s="16" t="inlineStr">
        <is>
          <t>Hadapsar</t>
        </is>
      </c>
      <c r="E35" s="16" t="inlineStr">
        <is>
          <t>Pune East</t>
        </is>
      </c>
      <c r="F35" s="16" t="inlineStr">
        <is>
          <t>BEAT-04 Hadapsar-Kharadi</t>
        </is>
      </c>
      <c r="G35" s="15" t="inlineStr">
        <is>
          <t>A</t>
        </is>
      </c>
      <c r="H35" s="17">
        <f>IF($G35="","",INDEX(Lists!$B$11:$B$13,MATCH($G35,Lists!$A$11:$A$13,0)))</f>
        <v/>
      </c>
      <c r="I35" s="16" t="inlineStr">
        <is>
          <t>Deepak Ghule</t>
        </is>
      </c>
      <c r="J35" s="16" t="inlineStr">
        <is>
          <t>98223 71120</t>
        </is>
      </c>
      <c r="K35" s="18" t="n">
        <v>46237</v>
      </c>
      <c r="L35" s="16" t="inlineStr"/>
    </row>
    <row r="36">
      <c r="A36" s="19" t="inlineStr">
        <is>
          <t>OUT-032</t>
        </is>
      </c>
      <c r="B36" s="20" t="inlineStr">
        <is>
          <t>Shanti Nursing Home</t>
        </is>
      </c>
      <c r="C36" s="19" t="inlineStr">
        <is>
          <t>Hospital</t>
        </is>
      </c>
      <c r="D36" s="20" t="inlineStr">
        <is>
          <t>Hadapsar</t>
        </is>
      </c>
      <c r="E36" s="20" t="inlineStr">
        <is>
          <t>Pune East</t>
        </is>
      </c>
      <c r="F36" s="20" t="inlineStr">
        <is>
          <t>BEAT-04 Hadapsar-Kharadi</t>
        </is>
      </c>
      <c r="G36" s="19" t="inlineStr">
        <is>
          <t>A</t>
        </is>
      </c>
      <c r="H36" s="17">
        <f>IF($G36="","",INDEX(Lists!$B$11:$B$13,MATCH($G36,Lists!$A$11:$A$13,0)))</f>
        <v/>
      </c>
      <c r="I36" s="20" t="inlineStr">
        <is>
          <t>Dr. M. Shinde</t>
        </is>
      </c>
      <c r="J36" s="20" t="inlineStr">
        <is>
          <t>98223 71241</t>
        </is>
      </c>
      <c r="K36" s="21" t="n">
        <v>46238</v>
      </c>
      <c r="L36" s="20" t="inlineStr"/>
    </row>
    <row r="37">
      <c r="A37" s="15" t="inlineStr">
        <is>
          <t>OUT-033</t>
        </is>
      </c>
      <c r="B37" s="16" t="inlineStr">
        <is>
          <t>Magarpatta Medicals</t>
        </is>
      </c>
      <c r="C37" s="15" t="inlineStr">
        <is>
          <t>Chemist</t>
        </is>
      </c>
      <c r="D37" s="16" t="inlineStr">
        <is>
          <t>Hadapsar</t>
        </is>
      </c>
      <c r="E37" s="16" t="inlineStr">
        <is>
          <t>Pune East</t>
        </is>
      </c>
      <c r="F37" s="16" t="inlineStr">
        <is>
          <t>BEAT-04 Hadapsar-Kharadi</t>
        </is>
      </c>
      <c r="G37" s="15" t="inlineStr">
        <is>
          <t>A</t>
        </is>
      </c>
      <c r="H37" s="17">
        <f>IF($G37="","",INDEX(Lists!$B$11:$B$13,MATCH($G37,Lists!$A$11:$A$13,0)))</f>
        <v/>
      </c>
      <c r="I37" s="16" t="inlineStr">
        <is>
          <t>Ravi Dhumal</t>
        </is>
      </c>
      <c r="J37" s="16" t="inlineStr">
        <is>
          <t>98223 71362</t>
        </is>
      </c>
      <c r="K37" s="18" t="n">
        <v>46239</v>
      </c>
      <c r="L37" s="16" t="inlineStr"/>
    </row>
    <row r="38">
      <c r="A38" s="19" t="inlineStr">
        <is>
          <t>OUT-034</t>
        </is>
      </c>
      <c r="B38" s="20" t="inlineStr">
        <is>
          <t>Eon Chemists</t>
        </is>
      </c>
      <c r="C38" s="19" t="inlineStr">
        <is>
          <t>Chemist</t>
        </is>
      </c>
      <c r="D38" s="20" t="inlineStr">
        <is>
          <t>Kharadi</t>
        </is>
      </c>
      <c r="E38" s="20" t="inlineStr">
        <is>
          <t>Pune East</t>
        </is>
      </c>
      <c r="F38" s="20" t="inlineStr">
        <is>
          <t>BEAT-04 Hadapsar-Kharadi</t>
        </is>
      </c>
      <c r="G38" s="19" t="inlineStr">
        <is>
          <t>B</t>
        </is>
      </c>
      <c r="H38" s="17">
        <f>IF($G38="","",INDEX(Lists!$B$11:$B$13,MATCH($G38,Lists!$A$11:$A$13,0)))</f>
        <v/>
      </c>
      <c r="I38" s="20" t="inlineStr">
        <is>
          <t>Ketan Bhosale</t>
        </is>
      </c>
      <c r="J38" s="20" t="inlineStr">
        <is>
          <t>98223 71483</t>
        </is>
      </c>
      <c r="K38" s="21" t="n">
        <v>46240</v>
      </c>
      <c r="L38" s="20" t="inlineStr"/>
    </row>
    <row r="39">
      <c r="A39" s="15" t="inlineStr">
        <is>
          <t>OUT-035</t>
        </is>
      </c>
      <c r="B39" s="16" t="inlineStr">
        <is>
          <t>Kharadi General Store</t>
        </is>
      </c>
      <c r="C39" s="15" t="inlineStr">
        <is>
          <t>Kirana</t>
        </is>
      </c>
      <c r="D39" s="16" t="inlineStr">
        <is>
          <t>Kharadi</t>
        </is>
      </c>
      <c r="E39" s="16" t="inlineStr">
        <is>
          <t>Pune East</t>
        </is>
      </c>
      <c r="F39" s="16" t="inlineStr">
        <is>
          <t>BEAT-04 Hadapsar-Kharadi</t>
        </is>
      </c>
      <c r="G39" s="15" t="inlineStr">
        <is>
          <t>B</t>
        </is>
      </c>
      <c r="H39" s="17">
        <f>IF($G39="","",INDEX(Lists!$B$11:$B$13,MATCH($G39,Lists!$A$11:$A$13,0)))</f>
        <v/>
      </c>
      <c r="I39" s="16" t="inlineStr">
        <is>
          <t>Balu Kadam</t>
        </is>
      </c>
      <c r="J39" s="16" t="inlineStr">
        <is>
          <t>98223 71504</t>
        </is>
      </c>
      <c r="K39" s="18" t="n">
        <v>46241</v>
      </c>
      <c r="L39" s="16" t="inlineStr"/>
    </row>
    <row r="40">
      <c r="A40" s="19" t="inlineStr">
        <is>
          <t>OUT-036</t>
        </is>
      </c>
      <c r="B40" s="20" t="inlineStr">
        <is>
          <t>Amrut Kirana</t>
        </is>
      </c>
      <c r="C40" s="19" t="inlineStr">
        <is>
          <t>Kirana</t>
        </is>
      </c>
      <c r="D40" s="20" t="inlineStr">
        <is>
          <t>Hadapsar</t>
        </is>
      </c>
      <c r="E40" s="20" t="inlineStr">
        <is>
          <t>Pune East</t>
        </is>
      </c>
      <c r="F40" s="20" t="inlineStr">
        <is>
          <t>BEAT-04 Hadapsar-Kharadi</t>
        </is>
      </c>
      <c r="G40" s="19" t="inlineStr">
        <is>
          <t>B</t>
        </is>
      </c>
      <c r="H40" s="17">
        <f>IF($G40="","",INDEX(Lists!$B$11:$B$13,MATCH($G40,Lists!$A$11:$A$13,0)))</f>
        <v/>
      </c>
      <c r="I40" s="20" t="inlineStr">
        <is>
          <t>Amrut Jagtap</t>
        </is>
      </c>
      <c r="J40" s="20" t="inlineStr">
        <is>
          <t>98223 71625</t>
        </is>
      </c>
      <c r="K40" s="21" t="n">
        <v>46242</v>
      </c>
      <c r="L40" s="20" t="inlineStr"/>
    </row>
    <row r="41">
      <c r="A41" s="15" t="inlineStr">
        <is>
          <t>OUT-037</t>
        </is>
      </c>
      <c r="B41" s="16" t="inlineStr">
        <is>
          <t>Dr. Shaikh Clinic</t>
        </is>
      </c>
      <c r="C41" s="15" t="inlineStr">
        <is>
          <t>Clinic</t>
        </is>
      </c>
      <c r="D41" s="16" t="inlineStr">
        <is>
          <t>Kharadi</t>
        </is>
      </c>
      <c r="E41" s="16" t="inlineStr">
        <is>
          <t>Pune East</t>
        </is>
      </c>
      <c r="F41" s="16" t="inlineStr">
        <is>
          <t>BEAT-04 Hadapsar-Kharadi</t>
        </is>
      </c>
      <c r="G41" s="15" t="inlineStr">
        <is>
          <t>C</t>
        </is>
      </c>
      <c r="H41" s="17">
        <f>IF($G41="","",INDEX(Lists!$B$11:$B$13,MATCH($G41,Lists!$A$11:$A$13,0)))</f>
        <v/>
      </c>
      <c r="I41" s="16" t="inlineStr">
        <is>
          <t>Dr. N. Shaikh</t>
        </is>
      </c>
      <c r="J41" s="16" t="inlineStr">
        <is>
          <t>98223 71746</t>
        </is>
      </c>
      <c r="K41" s="18" t="n">
        <v>46237</v>
      </c>
      <c r="L41" s="16" t="inlineStr"/>
    </row>
    <row r="42">
      <c r="A42" s="19" t="inlineStr">
        <is>
          <t>OUT-038</t>
        </is>
      </c>
      <c r="B42" s="20" t="inlineStr">
        <is>
          <t>Mundhwa Provision</t>
        </is>
      </c>
      <c r="C42" s="19" t="inlineStr">
        <is>
          <t>Kirana</t>
        </is>
      </c>
      <c r="D42" s="20" t="inlineStr">
        <is>
          <t>Kharadi</t>
        </is>
      </c>
      <c r="E42" s="20" t="inlineStr">
        <is>
          <t>Pune East</t>
        </is>
      </c>
      <c r="F42" s="20" t="inlineStr">
        <is>
          <t>BEAT-04 Hadapsar-Kharadi</t>
        </is>
      </c>
      <c r="G42" s="19" t="inlineStr">
        <is>
          <t>C</t>
        </is>
      </c>
      <c r="H42" s="17">
        <f>IF($G42="","",INDEX(Lists!$B$11:$B$13,MATCH($G42,Lists!$A$11:$A$13,0)))</f>
        <v/>
      </c>
      <c r="I42" s="20" t="inlineStr">
        <is>
          <t>Santosh Kale</t>
        </is>
      </c>
      <c r="J42" s="20" t="inlineStr">
        <is>
          <t>98223 71867</t>
        </is>
      </c>
      <c r="K42" s="21" t="n">
        <v>46238</v>
      </c>
      <c r="L42" s="20" t="inlineStr"/>
    </row>
    <row r="43">
      <c r="A43" s="15" t="inlineStr">
        <is>
          <t>OUT-039</t>
        </is>
      </c>
      <c r="B43" s="16" t="inlineStr">
        <is>
          <t>Sasane Nagar Stores</t>
        </is>
      </c>
      <c r="C43" s="15" t="inlineStr">
        <is>
          <t>Kirana</t>
        </is>
      </c>
      <c r="D43" s="16" t="inlineStr">
        <is>
          <t>Hadapsar</t>
        </is>
      </c>
      <c r="E43" s="16" t="inlineStr">
        <is>
          <t>Pune East</t>
        </is>
      </c>
      <c r="F43" s="16" t="inlineStr">
        <is>
          <t>BEAT-04 Hadapsar-Kharadi</t>
        </is>
      </c>
      <c r="G43" s="15" t="inlineStr">
        <is>
          <t>C</t>
        </is>
      </c>
      <c r="H43" s="17">
        <f>IF($G43="","",INDEX(Lists!$B$11:$B$13,MATCH($G43,Lists!$A$11:$A$13,0)))</f>
        <v/>
      </c>
      <c r="I43" s="16" t="inlineStr">
        <is>
          <t>Prashant Nikam</t>
        </is>
      </c>
      <c r="J43" s="16" t="inlineStr">
        <is>
          <t>98223 71988</t>
        </is>
      </c>
      <c r="K43" s="18" t="n">
        <v>46239</v>
      </c>
      <c r="L43" s="16" t="inlineStr"/>
    </row>
    <row r="44">
      <c r="A44" s="19" t="inlineStr">
        <is>
          <t>OUT-040</t>
        </is>
      </c>
      <c r="B44" s="20" t="inlineStr">
        <is>
          <t>Riverside Medicals</t>
        </is>
      </c>
      <c r="C44" s="19" t="inlineStr">
        <is>
          <t>Chemist</t>
        </is>
      </c>
      <c r="D44" s="20" t="inlineStr">
        <is>
          <t>Kharadi</t>
        </is>
      </c>
      <c r="E44" s="20" t="inlineStr">
        <is>
          <t>Pune East</t>
        </is>
      </c>
      <c r="F44" s="20" t="inlineStr">
        <is>
          <t>BEAT-04 Hadapsar-Kharadi</t>
        </is>
      </c>
      <c r="G44" s="19" t="inlineStr">
        <is>
          <t>C</t>
        </is>
      </c>
      <c r="H44" s="17">
        <f>IF($G44="","",INDEX(Lists!$B$11:$B$13,MATCH($G44,Lists!$A$11:$A$13,0)))</f>
        <v/>
      </c>
      <c r="I44" s="20" t="inlineStr">
        <is>
          <t>Yogesh Pawar</t>
        </is>
      </c>
      <c r="J44" s="20" t="inlineStr">
        <is>
          <t>98223 72009</t>
        </is>
      </c>
      <c r="K44" s="21" t="n">
        <v>46240</v>
      </c>
      <c r="L44" s="20" t="inlineStr"/>
    </row>
    <row r="45">
      <c r="A45" s="15" t="inlineStr">
        <is>
          <t>OUT-041</t>
        </is>
      </c>
      <c r="B45" s="16" t="inlineStr">
        <is>
          <t>Viman Nagar Super Store</t>
        </is>
      </c>
      <c r="C45" s="15" t="inlineStr">
        <is>
          <t>Supermarket</t>
        </is>
      </c>
      <c r="D45" s="16" t="inlineStr">
        <is>
          <t>Viman Nagar</t>
        </is>
      </c>
      <c r="E45" s="16" t="inlineStr">
        <is>
          <t>Pune East</t>
        </is>
      </c>
      <c r="F45" s="16" t="inlineStr">
        <is>
          <t>BEAT-05 Viman Nagar-Camp</t>
        </is>
      </c>
      <c r="G45" s="15" t="inlineStr">
        <is>
          <t>A</t>
        </is>
      </c>
      <c r="H45" s="17">
        <f>IF($G45="","",INDEX(Lists!$B$11:$B$13,MATCH($G45,Lists!$A$11:$A$13,0)))</f>
        <v/>
      </c>
      <c r="I45" s="16" t="inlineStr">
        <is>
          <t>Ashwini Rao</t>
        </is>
      </c>
      <c r="J45" s="16" t="inlineStr">
        <is>
          <t>98224 81110</t>
        </is>
      </c>
      <c r="K45" s="18" t="n">
        <v>46241</v>
      </c>
      <c r="L45" s="16" t="inlineStr"/>
    </row>
    <row r="46">
      <c r="A46" s="19" t="inlineStr">
        <is>
          <t>OUT-042</t>
        </is>
      </c>
      <c r="B46" s="20" t="inlineStr">
        <is>
          <t>East Street Chemists</t>
        </is>
      </c>
      <c r="C46" s="19" t="inlineStr">
        <is>
          <t>Chemist</t>
        </is>
      </c>
      <c r="D46" s="20" t="inlineStr">
        <is>
          <t>Camp</t>
        </is>
      </c>
      <c r="E46" s="20" t="inlineStr">
        <is>
          <t>Pune East</t>
        </is>
      </c>
      <c r="F46" s="20" t="inlineStr">
        <is>
          <t>BEAT-05 Viman Nagar-Camp</t>
        </is>
      </c>
      <c r="G46" s="19" t="inlineStr">
        <is>
          <t>A</t>
        </is>
      </c>
      <c r="H46" s="17">
        <f>IF($G46="","",INDEX(Lists!$B$11:$B$13,MATCH($G46,Lists!$A$11:$A$13,0)))</f>
        <v/>
      </c>
      <c r="I46" s="20" t="inlineStr">
        <is>
          <t>Zubin Mistry</t>
        </is>
      </c>
      <c r="J46" s="20" t="inlineStr">
        <is>
          <t>98224 81231</t>
        </is>
      </c>
      <c r="K46" s="21" t="n">
        <v>46242</v>
      </c>
      <c r="L46" s="20" t="inlineStr"/>
    </row>
    <row r="47">
      <c r="A47" s="15" t="inlineStr">
        <is>
          <t>OUT-043</t>
        </is>
      </c>
      <c r="B47" s="16" t="inlineStr">
        <is>
          <t>Eastern Distributors</t>
        </is>
      </c>
      <c r="C47" s="15" t="inlineStr">
        <is>
          <t>Distributor</t>
        </is>
      </c>
      <c r="D47" s="16" t="inlineStr">
        <is>
          <t>Camp</t>
        </is>
      </c>
      <c r="E47" s="16" t="inlineStr">
        <is>
          <t>Pune East</t>
        </is>
      </c>
      <c r="F47" s="16" t="inlineStr">
        <is>
          <t>BEAT-05 Viman Nagar-Camp</t>
        </is>
      </c>
      <c r="G47" s="15" t="inlineStr">
        <is>
          <t>A</t>
        </is>
      </c>
      <c r="H47" s="17">
        <f>IF($G47="","",INDEX(Lists!$B$11:$B$13,MATCH($G47,Lists!$A$11:$A$13,0)))</f>
        <v/>
      </c>
      <c r="I47" s="16" t="inlineStr">
        <is>
          <t>Arif Khan</t>
        </is>
      </c>
      <c r="J47" s="16" t="inlineStr">
        <is>
          <t>98224 81352</t>
        </is>
      </c>
      <c r="K47" s="18" t="n">
        <v>46237</v>
      </c>
      <c r="L47" s="16" t="inlineStr"/>
    </row>
    <row r="48">
      <c r="A48" s="19" t="inlineStr">
        <is>
          <t>OUT-044</t>
        </is>
      </c>
      <c r="B48" s="20" t="inlineStr">
        <is>
          <t>Phoenix Medicals</t>
        </is>
      </c>
      <c r="C48" s="19" t="inlineStr">
        <is>
          <t>Chemist</t>
        </is>
      </c>
      <c r="D48" s="20" t="inlineStr">
        <is>
          <t>Viman Nagar</t>
        </is>
      </c>
      <c r="E48" s="20" t="inlineStr">
        <is>
          <t>Pune East</t>
        </is>
      </c>
      <c r="F48" s="20" t="inlineStr">
        <is>
          <t>BEAT-05 Viman Nagar-Camp</t>
        </is>
      </c>
      <c r="G48" s="19" t="inlineStr">
        <is>
          <t>B</t>
        </is>
      </c>
      <c r="H48" s="17">
        <f>IF($G48="","",INDEX(Lists!$B$11:$B$13,MATCH($G48,Lists!$A$11:$A$13,0)))</f>
        <v/>
      </c>
      <c r="I48" s="20" t="inlineStr">
        <is>
          <t>Snehal Patil</t>
        </is>
      </c>
      <c r="J48" s="20" t="inlineStr">
        <is>
          <t>98224 81473</t>
        </is>
      </c>
      <c r="K48" s="21" t="n">
        <v>46238</v>
      </c>
      <c r="L48" s="20" t="inlineStr"/>
    </row>
    <row r="49">
      <c r="A49" s="15" t="inlineStr">
        <is>
          <t>OUT-045</t>
        </is>
      </c>
      <c r="B49" s="16" t="inlineStr">
        <is>
          <t>Camp Provision Co</t>
        </is>
      </c>
      <c r="C49" s="15" t="inlineStr">
        <is>
          <t>Kirana</t>
        </is>
      </c>
      <c r="D49" s="16" t="inlineStr">
        <is>
          <t>Camp</t>
        </is>
      </c>
      <c r="E49" s="16" t="inlineStr">
        <is>
          <t>Pune East</t>
        </is>
      </c>
      <c r="F49" s="16" t="inlineStr">
        <is>
          <t>BEAT-05 Viman Nagar-Camp</t>
        </is>
      </c>
      <c r="G49" s="15" t="inlineStr">
        <is>
          <t>B</t>
        </is>
      </c>
      <c r="H49" s="17">
        <f>IF($G49="","",INDEX(Lists!$B$11:$B$13,MATCH($G49,Lists!$A$11:$A$13,0)))</f>
        <v/>
      </c>
      <c r="I49" s="16" t="inlineStr">
        <is>
          <t>Gurpreet Singh</t>
        </is>
      </c>
      <c r="J49" s="16" t="inlineStr">
        <is>
          <t>98224 81594</t>
        </is>
      </c>
      <c r="K49" s="18" t="n">
        <v>46239</v>
      </c>
      <c r="L49" s="16" t="inlineStr"/>
    </row>
    <row r="50">
      <c r="A50" s="19" t="inlineStr">
        <is>
          <t>OUT-046</t>
        </is>
      </c>
      <c r="B50" s="20" t="inlineStr">
        <is>
          <t>Dr. Fernandes Clinic</t>
        </is>
      </c>
      <c r="C50" s="19" t="inlineStr">
        <is>
          <t>Clinic</t>
        </is>
      </c>
      <c r="D50" s="20" t="inlineStr">
        <is>
          <t>Viman Nagar</t>
        </is>
      </c>
      <c r="E50" s="20" t="inlineStr">
        <is>
          <t>Pune East</t>
        </is>
      </c>
      <c r="F50" s="20" t="inlineStr">
        <is>
          <t>BEAT-05 Viman Nagar-Camp</t>
        </is>
      </c>
      <c r="G50" s="19" t="inlineStr">
        <is>
          <t>B</t>
        </is>
      </c>
      <c r="H50" s="17">
        <f>IF($G50="","",INDEX(Lists!$B$11:$B$13,MATCH($G50,Lists!$A$11:$A$13,0)))</f>
        <v/>
      </c>
      <c r="I50" s="20" t="inlineStr">
        <is>
          <t>Dr. L. Fernandes</t>
        </is>
      </c>
      <c r="J50" s="20" t="inlineStr">
        <is>
          <t>98224 81615</t>
        </is>
      </c>
      <c r="K50" s="21" t="n">
        <v>46240</v>
      </c>
      <c r="L50" s="20" t="inlineStr"/>
    </row>
    <row r="51">
      <c r="A51" s="15" t="inlineStr">
        <is>
          <t>OUT-047</t>
        </is>
      </c>
      <c r="B51" s="16" t="inlineStr">
        <is>
          <t>Nehru Road Stores</t>
        </is>
      </c>
      <c r="C51" s="15" t="inlineStr">
        <is>
          <t>Kirana</t>
        </is>
      </c>
      <c r="D51" s="16" t="inlineStr">
        <is>
          <t>Camp</t>
        </is>
      </c>
      <c r="E51" s="16" t="inlineStr">
        <is>
          <t>Pune East</t>
        </is>
      </c>
      <c r="F51" s="16" t="inlineStr">
        <is>
          <t>BEAT-05 Viman Nagar-Camp</t>
        </is>
      </c>
      <c r="G51" s="15" t="inlineStr">
        <is>
          <t>C</t>
        </is>
      </c>
      <c r="H51" s="17">
        <f>IF($G51="","",INDEX(Lists!$B$11:$B$13,MATCH($G51,Lists!$A$11:$A$13,0)))</f>
        <v/>
      </c>
      <c r="I51" s="16" t="inlineStr">
        <is>
          <t>Manish Oswal</t>
        </is>
      </c>
      <c r="J51" s="16" t="inlineStr">
        <is>
          <t>98224 81736</t>
        </is>
      </c>
      <c r="K51" s="18" t="n">
        <v>46241</v>
      </c>
      <c r="L51" s="16" t="inlineStr"/>
    </row>
    <row r="52">
      <c r="A52" s="19" t="inlineStr">
        <is>
          <t>OUT-048</t>
        </is>
      </c>
      <c r="B52" s="20" t="inlineStr">
        <is>
          <t>Sunshine Kirana</t>
        </is>
      </c>
      <c r="C52" s="19" t="inlineStr">
        <is>
          <t>Kirana</t>
        </is>
      </c>
      <c r="D52" s="20" t="inlineStr">
        <is>
          <t>Viman Nagar</t>
        </is>
      </c>
      <c r="E52" s="20" t="inlineStr">
        <is>
          <t>Pune East</t>
        </is>
      </c>
      <c r="F52" s="20" t="inlineStr">
        <is>
          <t>BEAT-05 Viman Nagar-Camp</t>
        </is>
      </c>
      <c r="G52" s="19" t="inlineStr">
        <is>
          <t>C</t>
        </is>
      </c>
      <c r="H52" s="17">
        <f>IF($G52="","",INDEX(Lists!$B$11:$B$13,MATCH($G52,Lists!$A$11:$A$13,0)))</f>
        <v/>
      </c>
      <c r="I52" s="20" t="inlineStr">
        <is>
          <t>Kavita Shelar</t>
        </is>
      </c>
      <c r="J52" s="20" t="inlineStr">
        <is>
          <t>98224 81857</t>
        </is>
      </c>
      <c r="K52" s="21" t="n">
        <v>46242</v>
      </c>
      <c r="L52" s="20" t="inlineStr"/>
    </row>
    <row r="53">
      <c r="A53" s="15" t="inlineStr">
        <is>
          <t>OUT-049</t>
        </is>
      </c>
      <c r="B53" s="16" t="inlineStr">
        <is>
          <t>Wadgaon Sheri Mart</t>
        </is>
      </c>
      <c r="C53" s="15" t="inlineStr">
        <is>
          <t>Kirana</t>
        </is>
      </c>
      <c r="D53" s="16" t="inlineStr">
        <is>
          <t>Viman Nagar</t>
        </is>
      </c>
      <c r="E53" s="16" t="inlineStr">
        <is>
          <t>Pune East</t>
        </is>
      </c>
      <c r="F53" s="16" t="inlineStr">
        <is>
          <t>BEAT-05 Viman Nagar-Camp</t>
        </is>
      </c>
      <c r="G53" s="15" t="inlineStr">
        <is>
          <t>C</t>
        </is>
      </c>
      <c r="H53" s="17">
        <f>IF($G53="","",INDEX(Lists!$B$11:$B$13,MATCH($G53,Lists!$A$11:$A$13,0)))</f>
        <v/>
      </c>
      <c r="I53" s="16" t="inlineStr">
        <is>
          <t>Tushar Bhosale</t>
        </is>
      </c>
      <c r="J53" s="16" t="inlineStr">
        <is>
          <t>98224 81978</t>
        </is>
      </c>
      <c r="K53" s="18" t="n">
        <v>46237</v>
      </c>
      <c r="L53" s="16" t="inlineStr"/>
    </row>
    <row r="54">
      <c r="A54" s="19" t="inlineStr">
        <is>
          <t>OUT-050</t>
        </is>
      </c>
      <c r="B54" s="20" t="inlineStr">
        <is>
          <t>MG Road Chemist</t>
        </is>
      </c>
      <c r="C54" s="19" t="inlineStr">
        <is>
          <t>Chemist</t>
        </is>
      </c>
      <c r="D54" s="20" t="inlineStr">
        <is>
          <t>Camp</t>
        </is>
      </c>
      <c r="E54" s="20" t="inlineStr">
        <is>
          <t>Pune East</t>
        </is>
      </c>
      <c r="F54" s="20" t="inlineStr">
        <is>
          <t>BEAT-05 Viman Nagar-Camp</t>
        </is>
      </c>
      <c r="G54" s="19" t="inlineStr">
        <is>
          <t>C</t>
        </is>
      </c>
      <c r="H54" s="17">
        <f>IF($G54="","",INDEX(Lists!$B$11:$B$13,MATCH($G54,Lists!$A$11:$A$13,0)))</f>
        <v/>
      </c>
      <c r="I54" s="20" t="inlineStr">
        <is>
          <t>Farhan Ansari</t>
        </is>
      </c>
      <c r="J54" s="20" t="inlineStr">
        <is>
          <t>98224 82099</t>
        </is>
      </c>
      <c r="K54" s="21" t="n">
        <v>46238</v>
      </c>
      <c r="L54" s="20" t="inlineStr"/>
    </row>
    <row r="55">
      <c r="A55" s="22" t="n"/>
      <c r="B55" s="22" t="n"/>
      <c r="C55" s="22" t="n"/>
      <c r="D55" s="22" t="n"/>
      <c r="E55" s="22" t="n"/>
      <c r="F55" s="22" t="n"/>
      <c r="G55" s="22" t="n"/>
      <c r="H55" s="17">
        <f>IF($G55="","",INDEX(Lists!$B$11:$B$13,MATCH($G55,Lists!$A$11:$A$13,0)))</f>
        <v/>
      </c>
      <c r="I55" s="22" t="n"/>
      <c r="J55" s="22" t="n"/>
      <c r="K55" s="23" t="n"/>
      <c r="L55" s="22" t="n"/>
    </row>
    <row r="56">
      <c r="A56" s="22" t="n"/>
      <c r="B56" s="22" t="n"/>
      <c r="C56" s="22" t="n"/>
      <c r="D56" s="22" t="n"/>
      <c r="E56" s="22" t="n"/>
      <c r="F56" s="22" t="n"/>
      <c r="G56" s="22" t="n"/>
      <c r="H56" s="17">
        <f>IF($G56="","",INDEX(Lists!$B$11:$B$13,MATCH($G56,Lists!$A$11:$A$13,0)))</f>
        <v/>
      </c>
      <c r="I56" s="22" t="n"/>
      <c r="J56" s="22" t="n"/>
      <c r="K56" s="23" t="n"/>
      <c r="L56" s="22" t="n"/>
    </row>
    <row r="57">
      <c r="A57" s="22" t="n"/>
      <c r="B57" s="22" t="n"/>
      <c r="C57" s="22" t="n"/>
      <c r="D57" s="22" t="n"/>
      <c r="E57" s="22" t="n"/>
      <c r="F57" s="22" t="n"/>
      <c r="G57" s="22" t="n"/>
      <c r="H57" s="17">
        <f>IF($G57="","",INDEX(Lists!$B$11:$B$13,MATCH($G57,Lists!$A$11:$A$13,0)))</f>
        <v/>
      </c>
      <c r="I57" s="22" t="n"/>
      <c r="J57" s="22" t="n"/>
      <c r="K57" s="23" t="n"/>
      <c r="L57" s="22" t="n"/>
    </row>
    <row r="58">
      <c r="A58" s="22" t="n"/>
      <c r="B58" s="22" t="n"/>
      <c r="C58" s="22" t="n"/>
      <c r="D58" s="22" t="n"/>
      <c r="E58" s="22" t="n"/>
      <c r="F58" s="22" t="n"/>
      <c r="G58" s="22" t="n"/>
      <c r="H58" s="17">
        <f>IF($G58="","",INDEX(Lists!$B$11:$B$13,MATCH($G58,Lists!$A$11:$A$13,0)))</f>
        <v/>
      </c>
      <c r="I58" s="22" t="n"/>
      <c r="J58" s="22" t="n"/>
      <c r="K58" s="23" t="n"/>
      <c r="L58" s="22" t="n"/>
    </row>
    <row r="59">
      <c r="A59" s="22" t="n"/>
      <c r="B59" s="22" t="n"/>
      <c r="C59" s="22" t="n"/>
      <c r="D59" s="22" t="n"/>
      <c r="E59" s="22" t="n"/>
      <c r="F59" s="22" t="n"/>
      <c r="G59" s="22" t="n"/>
      <c r="H59" s="17">
        <f>IF($G59="","",INDEX(Lists!$B$11:$B$13,MATCH($G59,Lists!$A$11:$A$13,0)))</f>
        <v/>
      </c>
      <c r="I59" s="22" t="n"/>
      <c r="J59" s="22" t="n"/>
      <c r="K59" s="23" t="n"/>
      <c r="L59" s="22" t="n"/>
    </row>
    <row r="60">
      <c r="A60" s="22" t="n"/>
      <c r="B60" s="22" t="n"/>
      <c r="C60" s="22" t="n"/>
      <c r="D60" s="22" t="n"/>
      <c r="E60" s="22" t="n"/>
      <c r="F60" s="22" t="n"/>
      <c r="G60" s="22" t="n"/>
      <c r="H60" s="17">
        <f>IF($G60="","",INDEX(Lists!$B$11:$B$13,MATCH($G60,Lists!$A$11:$A$13,0)))</f>
        <v/>
      </c>
      <c r="I60" s="22" t="n"/>
      <c r="J60" s="22" t="n"/>
      <c r="K60" s="23" t="n"/>
      <c r="L60" s="22" t="n"/>
    </row>
    <row r="61">
      <c r="A61" s="22" t="n"/>
      <c r="B61" s="22" t="n"/>
      <c r="C61" s="22" t="n"/>
      <c r="D61" s="22" t="n"/>
      <c r="E61" s="22" t="n"/>
      <c r="F61" s="22" t="n"/>
      <c r="G61" s="22" t="n"/>
      <c r="H61" s="17">
        <f>IF($G61="","",INDEX(Lists!$B$11:$B$13,MATCH($G61,Lists!$A$11:$A$13,0)))</f>
        <v/>
      </c>
      <c r="I61" s="22" t="n"/>
      <c r="J61" s="22" t="n"/>
      <c r="K61" s="23" t="n"/>
      <c r="L61" s="22" t="n"/>
    </row>
    <row r="62">
      <c r="A62" s="22" t="n"/>
      <c r="B62" s="22" t="n"/>
      <c r="C62" s="22" t="n"/>
      <c r="D62" s="22" t="n"/>
      <c r="E62" s="22" t="n"/>
      <c r="F62" s="22" t="n"/>
      <c r="G62" s="22" t="n"/>
      <c r="H62" s="17">
        <f>IF($G62="","",INDEX(Lists!$B$11:$B$13,MATCH($G62,Lists!$A$11:$A$13,0)))</f>
        <v/>
      </c>
      <c r="I62" s="22" t="n"/>
      <c r="J62" s="22" t="n"/>
      <c r="K62" s="23" t="n"/>
      <c r="L62" s="22" t="n"/>
    </row>
    <row r="63">
      <c r="A63" s="22" t="n"/>
      <c r="B63" s="22" t="n"/>
      <c r="C63" s="22" t="n"/>
      <c r="D63" s="22" t="n"/>
      <c r="E63" s="22" t="n"/>
      <c r="F63" s="22" t="n"/>
      <c r="G63" s="22" t="n"/>
      <c r="H63" s="17">
        <f>IF($G63="","",INDEX(Lists!$B$11:$B$13,MATCH($G63,Lists!$A$11:$A$13,0)))</f>
        <v/>
      </c>
      <c r="I63" s="22" t="n"/>
      <c r="J63" s="22" t="n"/>
      <c r="K63" s="23" t="n"/>
      <c r="L63" s="22" t="n"/>
    </row>
    <row r="64">
      <c r="A64" s="22" t="n"/>
      <c r="B64" s="22" t="n"/>
      <c r="C64" s="22" t="n"/>
      <c r="D64" s="22" t="n"/>
      <c r="E64" s="22" t="n"/>
      <c r="F64" s="22" t="n"/>
      <c r="G64" s="22" t="n"/>
      <c r="H64" s="17">
        <f>IF($G64="","",INDEX(Lists!$B$11:$B$13,MATCH($G64,Lists!$A$11:$A$13,0)))</f>
        <v/>
      </c>
      <c r="I64" s="22" t="n"/>
      <c r="J64" s="22" t="n"/>
      <c r="K64" s="23" t="n"/>
      <c r="L64" s="22" t="n"/>
    </row>
    <row r="65">
      <c r="A65" s="22" t="n"/>
      <c r="B65" s="22" t="n"/>
      <c r="C65" s="22" t="n"/>
      <c r="D65" s="22" t="n"/>
      <c r="E65" s="22" t="n"/>
      <c r="F65" s="22" t="n"/>
      <c r="G65" s="22" t="n"/>
      <c r="H65" s="17">
        <f>IF($G65="","",INDEX(Lists!$B$11:$B$13,MATCH($G65,Lists!$A$11:$A$13,0)))</f>
        <v/>
      </c>
      <c r="I65" s="22" t="n"/>
      <c r="J65" s="22" t="n"/>
      <c r="K65" s="23" t="n"/>
      <c r="L65" s="22" t="n"/>
    </row>
    <row r="66">
      <c r="A66" s="22" t="n"/>
      <c r="B66" s="22" t="n"/>
      <c r="C66" s="22" t="n"/>
      <c r="D66" s="22" t="n"/>
      <c r="E66" s="22" t="n"/>
      <c r="F66" s="22" t="n"/>
      <c r="G66" s="22" t="n"/>
      <c r="H66" s="17">
        <f>IF($G66="","",INDEX(Lists!$B$11:$B$13,MATCH($G66,Lists!$A$11:$A$13,0)))</f>
        <v/>
      </c>
      <c r="I66" s="22" t="n"/>
      <c r="J66" s="22" t="n"/>
      <c r="K66" s="23" t="n"/>
      <c r="L66" s="22" t="n"/>
    </row>
    <row r="67">
      <c r="A67" s="22" t="n"/>
      <c r="B67" s="22" t="n"/>
      <c r="C67" s="22" t="n"/>
      <c r="D67" s="22" t="n"/>
      <c r="E67" s="22" t="n"/>
      <c r="F67" s="22" t="n"/>
      <c r="G67" s="22" t="n"/>
      <c r="H67" s="17">
        <f>IF($G67="","",INDEX(Lists!$B$11:$B$13,MATCH($G67,Lists!$A$11:$A$13,0)))</f>
        <v/>
      </c>
      <c r="I67" s="22" t="n"/>
      <c r="J67" s="22" t="n"/>
      <c r="K67" s="23" t="n"/>
      <c r="L67" s="22" t="n"/>
    </row>
    <row r="68">
      <c r="A68" s="22" t="n"/>
      <c r="B68" s="22" t="n"/>
      <c r="C68" s="22" t="n"/>
      <c r="D68" s="22" t="n"/>
      <c r="E68" s="22" t="n"/>
      <c r="F68" s="22" t="n"/>
      <c r="G68" s="22" t="n"/>
      <c r="H68" s="17">
        <f>IF($G68="","",INDEX(Lists!$B$11:$B$13,MATCH($G68,Lists!$A$11:$A$13,0)))</f>
        <v/>
      </c>
      <c r="I68" s="22" t="n"/>
      <c r="J68" s="22" t="n"/>
      <c r="K68" s="23" t="n"/>
      <c r="L68" s="22" t="n"/>
    </row>
    <row r="69">
      <c r="A69" s="22" t="n"/>
      <c r="B69" s="22" t="n"/>
      <c r="C69" s="22" t="n"/>
      <c r="D69" s="22" t="n"/>
      <c r="E69" s="22" t="n"/>
      <c r="F69" s="22" t="n"/>
      <c r="G69" s="22" t="n"/>
      <c r="H69" s="17">
        <f>IF($G69="","",INDEX(Lists!$B$11:$B$13,MATCH($G69,Lists!$A$11:$A$13,0)))</f>
        <v/>
      </c>
      <c r="I69" s="22" t="n"/>
      <c r="J69" s="22" t="n"/>
      <c r="K69" s="23" t="n"/>
      <c r="L69" s="22" t="n"/>
    </row>
    <row r="70">
      <c r="A70" s="22" t="n"/>
      <c r="B70" s="22" t="n"/>
      <c r="C70" s="22" t="n"/>
      <c r="D70" s="22" t="n"/>
      <c r="E70" s="22" t="n"/>
      <c r="F70" s="22" t="n"/>
      <c r="G70" s="22" t="n"/>
      <c r="H70" s="17">
        <f>IF($G70="","",INDEX(Lists!$B$11:$B$13,MATCH($G70,Lists!$A$11:$A$13,0)))</f>
        <v/>
      </c>
      <c r="I70" s="22" t="n"/>
      <c r="J70" s="22" t="n"/>
      <c r="K70" s="23" t="n"/>
      <c r="L70" s="22" t="n"/>
    </row>
    <row r="71">
      <c r="A71" s="22" t="n"/>
      <c r="B71" s="22" t="n"/>
      <c r="C71" s="22" t="n"/>
      <c r="D71" s="22" t="n"/>
      <c r="E71" s="22" t="n"/>
      <c r="F71" s="22" t="n"/>
      <c r="G71" s="22" t="n"/>
      <c r="H71" s="17">
        <f>IF($G71="","",INDEX(Lists!$B$11:$B$13,MATCH($G71,Lists!$A$11:$A$13,0)))</f>
        <v/>
      </c>
      <c r="I71" s="22" t="n"/>
      <c r="J71" s="22" t="n"/>
      <c r="K71" s="23" t="n"/>
      <c r="L71" s="22" t="n"/>
    </row>
    <row r="72">
      <c r="A72" s="22" t="n"/>
      <c r="B72" s="22" t="n"/>
      <c r="C72" s="22" t="n"/>
      <c r="D72" s="22" t="n"/>
      <c r="E72" s="22" t="n"/>
      <c r="F72" s="22" t="n"/>
      <c r="G72" s="22" t="n"/>
      <c r="H72" s="17">
        <f>IF($G72="","",INDEX(Lists!$B$11:$B$13,MATCH($G72,Lists!$A$11:$A$13,0)))</f>
        <v/>
      </c>
      <c r="I72" s="22" t="n"/>
      <c r="J72" s="22" t="n"/>
      <c r="K72" s="23" t="n"/>
      <c r="L72" s="22" t="n"/>
    </row>
    <row r="73">
      <c r="A73" s="22" t="n"/>
      <c r="B73" s="22" t="n"/>
      <c r="C73" s="22" t="n"/>
      <c r="D73" s="22" t="n"/>
      <c r="E73" s="22" t="n"/>
      <c r="F73" s="22" t="n"/>
      <c r="G73" s="22" t="n"/>
      <c r="H73" s="17">
        <f>IF($G73="","",INDEX(Lists!$B$11:$B$13,MATCH($G73,Lists!$A$11:$A$13,0)))</f>
        <v/>
      </c>
      <c r="I73" s="22" t="n"/>
      <c r="J73" s="22" t="n"/>
      <c r="K73" s="23" t="n"/>
      <c r="L73" s="22" t="n"/>
    </row>
    <row r="74">
      <c r="A74" s="22" t="n"/>
      <c r="B74" s="22" t="n"/>
      <c r="C74" s="22" t="n"/>
      <c r="D74" s="22" t="n"/>
      <c r="E74" s="22" t="n"/>
      <c r="F74" s="22" t="n"/>
      <c r="G74" s="22" t="n"/>
      <c r="H74" s="17">
        <f>IF($G74="","",INDEX(Lists!$B$11:$B$13,MATCH($G74,Lists!$A$11:$A$13,0)))</f>
        <v/>
      </c>
      <c r="I74" s="22" t="n"/>
      <c r="J74" s="22" t="n"/>
      <c r="K74" s="23" t="n"/>
      <c r="L74" s="22" t="n"/>
    </row>
    <row r="75">
      <c r="A75" s="22" t="n"/>
      <c r="B75" s="22" t="n"/>
      <c r="C75" s="22" t="n"/>
      <c r="D75" s="22" t="n"/>
      <c r="E75" s="22" t="n"/>
      <c r="F75" s="22" t="n"/>
      <c r="G75" s="22" t="n"/>
      <c r="H75" s="17">
        <f>IF($G75="","",INDEX(Lists!$B$11:$B$13,MATCH($G75,Lists!$A$11:$A$13,0)))</f>
        <v/>
      </c>
      <c r="I75" s="22" t="n"/>
      <c r="J75" s="22" t="n"/>
      <c r="K75" s="23" t="n"/>
      <c r="L75" s="22" t="n"/>
    </row>
    <row r="76">
      <c r="A76" s="22" t="n"/>
      <c r="B76" s="22" t="n"/>
      <c r="C76" s="22" t="n"/>
      <c r="D76" s="22" t="n"/>
      <c r="E76" s="22" t="n"/>
      <c r="F76" s="22" t="n"/>
      <c r="G76" s="22" t="n"/>
      <c r="H76" s="17">
        <f>IF($G76="","",INDEX(Lists!$B$11:$B$13,MATCH($G76,Lists!$A$11:$A$13,0)))</f>
        <v/>
      </c>
      <c r="I76" s="22" t="n"/>
      <c r="J76" s="22" t="n"/>
      <c r="K76" s="23" t="n"/>
      <c r="L76" s="22" t="n"/>
    </row>
    <row r="77">
      <c r="A77" s="22" t="n"/>
      <c r="B77" s="22" t="n"/>
      <c r="C77" s="22" t="n"/>
      <c r="D77" s="22" t="n"/>
      <c r="E77" s="22" t="n"/>
      <c r="F77" s="22" t="n"/>
      <c r="G77" s="22" t="n"/>
      <c r="H77" s="17">
        <f>IF($G77="","",INDEX(Lists!$B$11:$B$13,MATCH($G77,Lists!$A$11:$A$13,0)))</f>
        <v/>
      </c>
      <c r="I77" s="22" t="n"/>
      <c r="J77" s="22" t="n"/>
      <c r="K77" s="23" t="n"/>
      <c r="L77" s="22" t="n"/>
    </row>
    <row r="78">
      <c r="A78" s="22" t="n"/>
      <c r="B78" s="22" t="n"/>
      <c r="C78" s="22" t="n"/>
      <c r="D78" s="22" t="n"/>
      <c r="E78" s="22" t="n"/>
      <c r="F78" s="22" t="n"/>
      <c r="G78" s="22" t="n"/>
      <c r="H78" s="17">
        <f>IF($G78="","",INDEX(Lists!$B$11:$B$13,MATCH($G78,Lists!$A$11:$A$13,0)))</f>
        <v/>
      </c>
      <c r="I78" s="22" t="n"/>
      <c r="J78" s="22" t="n"/>
      <c r="K78" s="23" t="n"/>
      <c r="L78" s="22" t="n"/>
    </row>
    <row r="79">
      <c r="A79" s="22" t="n"/>
      <c r="B79" s="22" t="n"/>
      <c r="C79" s="22" t="n"/>
      <c r="D79" s="22" t="n"/>
      <c r="E79" s="22" t="n"/>
      <c r="F79" s="22" t="n"/>
      <c r="G79" s="22" t="n"/>
      <c r="H79" s="17">
        <f>IF($G79="","",INDEX(Lists!$B$11:$B$13,MATCH($G79,Lists!$A$11:$A$13,0)))</f>
        <v/>
      </c>
      <c r="I79" s="22" t="n"/>
      <c r="J79" s="22" t="n"/>
      <c r="K79" s="23" t="n"/>
      <c r="L79" s="22" t="n"/>
    </row>
    <row r="80">
      <c r="A80" s="22" t="n"/>
      <c r="B80" s="22" t="n"/>
      <c r="C80" s="22" t="n"/>
      <c r="D80" s="22" t="n"/>
      <c r="E80" s="22" t="n"/>
      <c r="F80" s="22" t="n"/>
      <c r="G80" s="22" t="n"/>
      <c r="H80" s="17">
        <f>IF($G80="","",INDEX(Lists!$B$11:$B$13,MATCH($G80,Lists!$A$11:$A$13,0)))</f>
        <v/>
      </c>
      <c r="I80" s="22" t="n"/>
      <c r="J80" s="22" t="n"/>
      <c r="K80" s="23" t="n"/>
      <c r="L80" s="22" t="n"/>
    </row>
    <row r="81">
      <c r="A81" s="22" t="n"/>
      <c r="B81" s="22" t="n"/>
      <c r="C81" s="22" t="n"/>
      <c r="D81" s="22" t="n"/>
      <c r="E81" s="22" t="n"/>
      <c r="F81" s="22" t="n"/>
      <c r="G81" s="22" t="n"/>
      <c r="H81" s="17">
        <f>IF($G81="","",INDEX(Lists!$B$11:$B$13,MATCH($G81,Lists!$A$11:$A$13,0)))</f>
        <v/>
      </c>
      <c r="I81" s="22" t="n"/>
      <c r="J81" s="22" t="n"/>
      <c r="K81" s="23" t="n"/>
      <c r="L81" s="22" t="n"/>
    </row>
    <row r="82">
      <c r="A82" s="22" t="n"/>
      <c r="B82" s="22" t="n"/>
      <c r="C82" s="22" t="n"/>
      <c r="D82" s="22" t="n"/>
      <c r="E82" s="22" t="n"/>
      <c r="F82" s="22" t="n"/>
      <c r="G82" s="22" t="n"/>
      <c r="H82" s="17">
        <f>IF($G82="","",INDEX(Lists!$B$11:$B$13,MATCH($G82,Lists!$A$11:$A$13,0)))</f>
        <v/>
      </c>
      <c r="I82" s="22" t="n"/>
      <c r="J82" s="22" t="n"/>
      <c r="K82" s="23" t="n"/>
      <c r="L82" s="22" t="n"/>
    </row>
    <row r="83">
      <c r="A83" s="22" t="n"/>
      <c r="B83" s="22" t="n"/>
      <c r="C83" s="22" t="n"/>
      <c r="D83" s="22" t="n"/>
      <c r="E83" s="22" t="n"/>
      <c r="F83" s="22" t="n"/>
      <c r="G83" s="22" t="n"/>
      <c r="H83" s="17">
        <f>IF($G83="","",INDEX(Lists!$B$11:$B$13,MATCH($G83,Lists!$A$11:$A$13,0)))</f>
        <v/>
      </c>
      <c r="I83" s="22" t="n"/>
      <c r="J83" s="22" t="n"/>
      <c r="K83" s="23" t="n"/>
      <c r="L83" s="22" t="n"/>
    </row>
    <row r="84">
      <c r="A84" s="22" t="n"/>
      <c r="B84" s="22" t="n"/>
      <c r="C84" s="22" t="n"/>
      <c r="D84" s="22" t="n"/>
      <c r="E84" s="22" t="n"/>
      <c r="F84" s="22" t="n"/>
      <c r="G84" s="22" t="n"/>
      <c r="H84" s="17">
        <f>IF($G84="","",INDEX(Lists!$B$11:$B$13,MATCH($G84,Lists!$A$11:$A$13,0)))</f>
        <v/>
      </c>
      <c r="I84" s="22" t="n"/>
      <c r="J84" s="22" t="n"/>
      <c r="K84" s="23" t="n"/>
      <c r="L84" s="22" t="n"/>
    </row>
    <row r="85">
      <c r="A85" s="22" t="n"/>
      <c r="B85" s="22" t="n"/>
      <c r="C85" s="22" t="n"/>
      <c r="D85" s="22" t="n"/>
      <c r="E85" s="22" t="n"/>
      <c r="F85" s="22" t="n"/>
      <c r="G85" s="22" t="n"/>
      <c r="H85" s="17">
        <f>IF($G85="","",INDEX(Lists!$B$11:$B$13,MATCH($G85,Lists!$A$11:$A$13,0)))</f>
        <v/>
      </c>
      <c r="I85" s="22" t="n"/>
      <c r="J85" s="22" t="n"/>
      <c r="K85" s="23" t="n"/>
      <c r="L85" s="22" t="n"/>
    </row>
    <row r="86">
      <c r="A86" s="22" t="n"/>
      <c r="B86" s="22" t="n"/>
      <c r="C86" s="22" t="n"/>
      <c r="D86" s="22" t="n"/>
      <c r="E86" s="22" t="n"/>
      <c r="F86" s="22" t="n"/>
      <c r="G86" s="22" t="n"/>
      <c r="H86" s="17">
        <f>IF($G86="","",INDEX(Lists!$B$11:$B$13,MATCH($G86,Lists!$A$11:$A$13,0)))</f>
        <v/>
      </c>
      <c r="I86" s="22" t="n"/>
      <c r="J86" s="22" t="n"/>
      <c r="K86" s="23" t="n"/>
      <c r="L86" s="22" t="n"/>
    </row>
    <row r="87">
      <c r="A87" s="22" t="n"/>
      <c r="B87" s="22" t="n"/>
      <c r="C87" s="22" t="n"/>
      <c r="D87" s="22" t="n"/>
      <c r="E87" s="22" t="n"/>
      <c r="F87" s="22" t="n"/>
      <c r="G87" s="22" t="n"/>
      <c r="H87" s="17">
        <f>IF($G87="","",INDEX(Lists!$B$11:$B$13,MATCH($G87,Lists!$A$11:$A$13,0)))</f>
        <v/>
      </c>
      <c r="I87" s="22" t="n"/>
      <c r="J87" s="22" t="n"/>
      <c r="K87" s="23" t="n"/>
      <c r="L87" s="22" t="n"/>
    </row>
    <row r="88">
      <c r="A88" s="22" t="n"/>
      <c r="B88" s="22" t="n"/>
      <c r="C88" s="22" t="n"/>
      <c r="D88" s="22" t="n"/>
      <c r="E88" s="22" t="n"/>
      <c r="F88" s="22" t="n"/>
      <c r="G88" s="22" t="n"/>
      <c r="H88" s="17">
        <f>IF($G88="","",INDEX(Lists!$B$11:$B$13,MATCH($G88,Lists!$A$11:$A$13,0)))</f>
        <v/>
      </c>
      <c r="I88" s="22" t="n"/>
      <c r="J88" s="22" t="n"/>
      <c r="K88" s="23" t="n"/>
      <c r="L88" s="22" t="n"/>
    </row>
    <row r="89">
      <c r="A89" s="22" t="n"/>
      <c r="B89" s="22" t="n"/>
      <c r="C89" s="22" t="n"/>
      <c r="D89" s="22" t="n"/>
      <c r="E89" s="22" t="n"/>
      <c r="F89" s="22" t="n"/>
      <c r="G89" s="22" t="n"/>
      <c r="H89" s="17">
        <f>IF($G89="","",INDEX(Lists!$B$11:$B$13,MATCH($G89,Lists!$A$11:$A$13,0)))</f>
        <v/>
      </c>
      <c r="I89" s="22" t="n"/>
      <c r="J89" s="22" t="n"/>
      <c r="K89" s="23" t="n"/>
      <c r="L89" s="22" t="n"/>
    </row>
    <row r="90">
      <c r="A90" s="22" t="n"/>
      <c r="B90" s="22" t="n"/>
      <c r="C90" s="22" t="n"/>
      <c r="D90" s="22" t="n"/>
      <c r="E90" s="22" t="n"/>
      <c r="F90" s="22" t="n"/>
      <c r="G90" s="22" t="n"/>
      <c r="H90" s="17">
        <f>IF($G90="","",INDEX(Lists!$B$11:$B$13,MATCH($G90,Lists!$A$11:$A$13,0)))</f>
        <v/>
      </c>
      <c r="I90" s="22" t="n"/>
      <c r="J90" s="22" t="n"/>
      <c r="K90" s="23" t="n"/>
      <c r="L90" s="22" t="n"/>
    </row>
    <row r="91">
      <c r="A91" s="22" t="n"/>
      <c r="B91" s="22" t="n"/>
      <c r="C91" s="22" t="n"/>
      <c r="D91" s="22" t="n"/>
      <c r="E91" s="22" t="n"/>
      <c r="F91" s="22" t="n"/>
      <c r="G91" s="22" t="n"/>
      <c r="H91" s="17">
        <f>IF($G91="","",INDEX(Lists!$B$11:$B$13,MATCH($G91,Lists!$A$11:$A$13,0)))</f>
        <v/>
      </c>
      <c r="I91" s="22" t="n"/>
      <c r="J91" s="22" t="n"/>
      <c r="K91" s="23" t="n"/>
      <c r="L91" s="22" t="n"/>
    </row>
    <row r="92">
      <c r="A92" s="22" t="n"/>
      <c r="B92" s="22" t="n"/>
      <c r="C92" s="22" t="n"/>
      <c r="D92" s="22" t="n"/>
      <c r="E92" s="22" t="n"/>
      <c r="F92" s="22" t="n"/>
      <c r="G92" s="22" t="n"/>
      <c r="H92" s="17">
        <f>IF($G92="","",INDEX(Lists!$B$11:$B$13,MATCH($G92,Lists!$A$11:$A$13,0)))</f>
        <v/>
      </c>
      <c r="I92" s="22" t="n"/>
      <c r="J92" s="22" t="n"/>
      <c r="K92" s="23" t="n"/>
      <c r="L92" s="22" t="n"/>
    </row>
    <row r="93">
      <c r="A93" s="22" t="n"/>
      <c r="B93" s="22" t="n"/>
      <c r="C93" s="22" t="n"/>
      <c r="D93" s="22" t="n"/>
      <c r="E93" s="22" t="n"/>
      <c r="F93" s="22" t="n"/>
      <c r="G93" s="22" t="n"/>
      <c r="H93" s="17">
        <f>IF($G93="","",INDEX(Lists!$B$11:$B$13,MATCH($G93,Lists!$A$11:$A$13,0)))</f>
        <v/>
      </c>
      <c r="I93" s="22" t="n"/>
      <c r="J93" s="22" t="n"/>
      <c r="K93" s="23" t="n"/>
      <c r="L93" s="22" t="n"/>
    </row>
    <row r="94">
      <c r="A94" s="22" t="n"/>
      <c r="B94" s="22" t="n"/>
      <c r="C94" s="22" t="n"/>
      <c r="D94" s="22" t="n"/>
      <c r="E94" s="22" t="n"/>
      <c r="F94" s="22" t="n"/>
      <c r="G94" s="22" t="n"/>
      <c r="H94" s="17">
        <f>IF($G94="","",INDEX(Lists!$B$11:$B$13,MATCH($G94,Lists!$A$11:$A$13,0)))</f>
        <v/>
      </c>
      <c r="I94" s="22" t="n"/>
      <c r="J94" s="22" t="n"/>
      <c r="K94" s="23" t="n"/>
      <c r="L94" s="22" t="n"/>
    </row>
  </sheetData>
  <autoFilter ref="A4:L94"/>
  <dataValidations count="4">
    <dataValidation sqref="C5:C94" showDropDown="0" showInputMessage="0" showErrorMessage="0" allowBlank="1" type="list">
      <formula1>=Lists!$H$5:$H$10</formula1>
    </dataValidation>
    <dataValidation sqref="E5:E94" showDropDown="0" showInputMessage="0" showErrorMessage="0" allowBlank="1" type="list">
      <formula1>=Lists!$L$5:$L$7</formula1>
    </dataValidation>
    <dataValidation sqref="F5:F94" showDropDown="0" showInputMessage="0" showErrorMessage="0" allowBlank="1" type="list">
      <formula1>=Lists!$J$5:$J$10</formula1>
    </dataValidation>
    <dataValidation sqref="G5:G94" showDropDown="0" showInputMessage="0" showErrorMessage="0" allowBlank="1" type="list">
      <formula1>=Lists!$I$5:$I$7</formula1>
    </dataValidation>
  </dataValidations>
  <pageMargins left="0.75" right="0.75" top="1" bottom="1" header="0.5" footer="0.5"/>
  <pageSetup orientation="landscape" fitToHeight="0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3CA7EE"/>
    <outlinePr summaryBelow="1" summaryRight="1"/>
    <pageSetUpPr fitToPage="1"/>
  </sheetPr>
  <dimension ref="A1:H39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8" customWidth="1" min="3" max="3"/>
    <col width="22" customWidth="1" min="4" max="4"/>
    <col width="28" customWidth="1" min="5" max="5"/>
    <col width="15" customWidth="1" min="6" max="6"/>
    <col width="22" customWidth="1" min="7" max="7"/>
    <col width="40" customWidth="1" min="8" max="8"/>
  </cols>
  <sheetData>
    <row r="1" ht="26" customHeight="1">
      <c r="A1" s="1" t="inlineStr">
        <is>
          <t>TWIB  |  PJP Builder - Monthly Cycle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Pick one beat per working day. Everything else calculates. Check the capacity panel first.</t>
        </is>
      </c>
      <c r="B2" s="2" t="n"/>
      <c r="C2" s="2" t="n"/>
      <c r="D2" s="2" t="n"/>
      <c r="E2" s="2" t="n"/>
      <c r="F2" s="2" t="n"/>
      <c r="G2" s="2" t="n"/>
      <c r="H2" s="2" t="n"/>
    </row>
    <row r="4">
      <c r="A4" s="24" t="inlineStr">
        <is>
          <t>CAPACITY CHECK</t>
        </is>
      </c>
    </row>
    <row r="5">
      <c r="A5" s="8" t="inlineStr">
        <is>
          <t>Visits required per month</t>
        </is>
      </c>
      <c r="B5" s="25">
        <f>SUM('Master Data'!$H$5:$H$94)</f>
        <v/>
      </c>
      <c r="D5" s="26" t="inlineStr">
        <is>
          <t>From Master Data: outlets x their class frequency.</t>
        </is>
      </c>
    </row>
    <row r="6">
      <c r="A6" s="8" t="inlineStr">
        <is>
          <t>Visits possible per month</t>
        </is>
      </c>
      <c r="B6" s="25">
        <f>Lists!$B$5*Lists!$B$6*Lists!$B$7</f>
        <v/>
      </c>
      <c r="D6" s="26" t="inlineStr">
        <is>
          <t>Working days x visits per day x reps (Lists tab).</t>
        </is>
      </c>
    </row>
    <row r="7">
      <c r="A7" s="8" t="inlineStr">
        <is>
          <t>Utilisation</t>
        </is>
      </c>
      <c r="B7" s="27">
        <f>IFERROR(B5/B6,0)</f>
        <v/>
      </c>
      <c r="D7" s="26" t="inlineStr">
        <is>
          <t>Required divided by possible.</t>
        </is>
      </c>
    </row>
    <row r="8">
      <c r="A8" s="28" t="inlineStr">
        <is>
          <t>Status</t>
        </is>
      </c>
      <c r="B8" s="29">
        <f>IF($B$7&gt;0.9,"RED - the plan exceeds capacity. Cut visit frequency or add a rep.",IF($B$7&gt;=0.75,"AMBER - realistic. This is the zone you want to plan in.","GREEN - room to add coverage or raise frequency."))</f>
        <v/>
      </c>
    </row>
    <row r="9">
      <c r="A9" s="30" t="inlineStr">
        <is>
          <t>Most territories land in amber or red once a real outlet list is pasted in. The sample data here is deliberately small.</t>
        </is>
      </c>
    </row>
    <row r="11" ht="30" customHeight="1">
      <c r="A11" s="14" t="inlineStr">
        <is>
          <t>Date</t>
        </is>
      </c>
      <c r="B11" s="14" t="inlineStr">
        <is>
          <t>Day</t>
        </is>
      </c>
      <c r="C11" s="14" t="inlineStr">
        <is>
          <t>Week</t>
        </is>
      </c>
      <c r="D11" s="14" t="inlineStr">
        <is>
          <t>Rep Name</t>
        </is>
      </c>
      <c r="E11" s="14" t="inlineStr">
        <is>
          <t>Beat Name</t>
        </is>
      </c>
      <c r="F11" s="14" t="inlineStr">
        <is>
          <t>Planned Outlets</t>
        </is>
      </c>
      <c r="G11" s="14" t="inlineStr">
        <is>
          <t>Objective</t>
        </is>
      </c>
      <c r="H11" s="14" t="inlineStr">
        <is>
          <t>Notes</t>
        </is>
      </c>
    </row>
    <row r="12">
      <c r="A12" s="18" t="n">
        <v>46266</v>
      </c>
      <c r="B12" s="17">
        <f>IF($A12="","",TEXT($A12,"ddd"))</f>
        <v/>
      </c>
      <c r="C12" s="17">
        <f>IF($A12="","",MIN(4,INT((DAY($A12)-1)/7)+1))</f>
        <v/>
      </c>
      <c r="D12" s="16" t="inlineStr">
        <is>
          <t>Rajesh Kulkarni</t>
        </is>
      </c>
      <c r="E12" s="16" t="inlineStr">
        <is>
          <t>BEAT-02 Deccan-Shivajinagar</t>
        </is>
      </c>
      <c r="F12" s="17">
        <f>IF($E12="","",COUNTIFS('Master Data'!$F$5:$F$94,$E12,'Master Data'!$G$5:$G$94,"A")*INDEX(Lists!$B$18:$E$18,1,$C12)+COUNTIFS('Master Data'!$F$5:$F$94,$E12,'Master Data'!$G$5:$G$94,"B")*INDEX(Lists!$B$19:$E$19,1,$C12)+COUNTIFS('Master Data'!$F$5:$F$94,$E12,'Master Data'!$G$5:$G$94,"C")*INDEX(Lists!$B$20:$E$20,1,$C12))</f>
        <v/>
      </c>
      <c r="G12" s="16" t="inlineStr">
        <is>
          <t>Order booking</t>
        </is>
      </c>
      <c r="H12" s="16" t="n"/>
    </row>
    <row r="13">
      <c r="A13" s="21" t="n">
        <v>46267</v>
      </c>
      <c r="B13" s="17">
        <f>IF($A13="","",TEXT($A13,"ddd"))</f>
        <v/>
      </c>
      <c r="C13" s="17">
        <f>IF($A13="","",MIN(4,INT((DAY($A13)-1)/7)+1))</f>
        <v/>
      </c>
      <c r="D13" s="20" t="inlineStr">
        <is>
          <t>Rajesh Kulkarni</t>
        </is>
      </c>
      <c r="E13" s="20" t="inlineStr">
        <is>
          <t>BEAT-03 Aundh-Baner</t>
        </is>
      </c>
      <c r="F13" s="17">
        <f>IF($E13="","",COUNTIFS('Master Data'!$F$5:$F$94,$E13,'Master Data'!$G$5:$G$94,"A")*INDEX(Lists!$B$18:$E$18,1,$C13)+COUNTIFS('Master Data'!$F$5:$F$94,$E13,'Master Data'!$G$5:$G$94,"B")*INDEX(Lists!$B$19:$E$19,1,$C13)+COUNTIFS('Master Data'!$F$5:$F$94,$E13,'Master Data'!$G$5:$G$94,"C")*INDEX(Lists!$B$20:$E$20,1,$C13))</f>
        <v/>
      </c>
      <c r="G13" s="20" t="inlineStr">
        <is>
          <t>Order booking</t>
        </is>
      </c>
      <c r="H13" s="20" t="n"/>
    </row>
    <row r="14">
      <c r="A14" s="18" t="n">
        <v>46268</v>
      </c>
      <c r="B14" s="17">
        <f>IF($A14="","",TEXT($A14,"ddd"))</f>
        <v/>
      </c>
      <c r="C14" s="17">
        <f>IF($A14="","",MIN(4,INT((DAY($A14)-1)/7)+1))</f>
        <v/>
      </c>
      <c r="D14" s="16" t="inlineStr">
        <is>
          <t>Rajesh Kulkarni</t>
        </is>
      </c>
      <c r="E14" s="16" t="inlineStr">
        <is>
          <t>BEAT-04 Hadapsar-Kharadi</t>
        </is>
      </c>
      <c r="F14" s="17">
        <f>IF($E14="","",COUNTIFS('Master Data'!$F$5:$F$94,$E14,'Master Data'!$G$5:$G$94,"A")*INDEX(Lists!$B$18:$E$18,1,$C14)+COUNTIFS('Master Data'!$F$5:$F$94,$E14,'Master Data'!$G$5:$G$94,"B")*INDEX(Lists!$B$19:$E$19,1,$C14)+COUNTIFS('Master Data'!$F$5:$F$94,$E14,'Master Data'!$G$5:$G$94,"C")*INDEX(Lists!$B$20:$E$20,1,$C14))</f>
        <v/>
      </c>
      <c r="G14" s="16" t="inlineStr">
        <is>
          <t>Order booking</t>
        </is>
      </c>
      <c r="H14" s="16" t="n"/>
    </row>
    <row r="15">
      <c r="A15" s="21" t="n">
        <v>46269</v>
      </c>
      <c r="B15" s="17">
        <f>IF($A15="","",TEXT($A15,"ddd"))</f>
        <v/>
      </c>
      <c r="C15" s="17">
        <f>IF($A15="","",MIN(4,INT((DAY($A15)-1)/7)+1))</f>
        <v/>
      </c>
      <c r="D15" s="20" t="inlineStr">
        <is>
          <t>Rajesh Kulkarni</t>
        </is>
      </c>
      <c r="E15" s="20" t="inlineStr">
        <is>
          <t>BEAT-05 Viman Nagar-Camp</t>
        </is>
      </c>
      <c r="F15" s="17">
        <f>IF($E15="","",COUNTIFS('Master Data'!$F$5:$F$94,$E15,'Master Data'!$G$5:$G$94,"A")*INDEX(Lists!$B$18:$E$18,1,$C15)+COUNTIFS('Master Data'!$F$5:$F$94,$E15,'Master Data'!$G$5:$G$94,"B")*INDEX(Lists!$B$19:$E$19,1,$C15)+COUNTIFS('Master Data'!$F$5:$F$94,$E15,'Master Data'!$G$5:$G$94,"C")*INDEX(Lists!$B$20:$E$20,1,$C15))</f>
        <v/>
      </c>
      <c r="G15" s="20" t="inlineStr">
        <is>
          <t>Order booking</t>
        </is>
      </c>
      <c r="H15" s="20" t="n"/>
    </row>
    <row r="16">
      <c r="A16" s="18" t="n">
        <v>46270</v>
      </c>
      <c r="B16" s="17">
        <f>IF($A16="","",TEXT($A16,"ddd"))</f>
        <v/>
      </c>
      <c r="C16" s="17">
        <f>IF($A16="","",MIN(4,INT((DAY($A16)-1)/7)+1))</f>
        <v/>
      </c>
      <c r="D16" s="16" t="inlineStr">
        <is>
          <t>Rajesh Kulkarni</t>
        </is>
      </c>
      <c r="E16" s="16" t="inlineStr">
        <is>
          <t>Follow-up / Collections</t>
        </is>
      </c>
      <c r="F16" s="17">
        <f>IF($E16="","",COUNTIFS('Master Data'!$F$5:$F$94,$E16,'Master Data'!$G$5:$G$94,"A")*INDEX(Lists!$B$18:$E$18,1,$C16)+COUNTIFS('Master Data'!$F$5:$F$94,$E16,'Master Data'!$G$5:$G$94,"B")*INDEX(Lists!$B$19:$E$19,1,$C16)+COUNTIFS('Master Data'!$F$5:$F$94,$E16,'Master Data'!$G$5:$G$94,"C")*INDEX(Lists!$B$20:$E$20,1,$C16))</f>
        <v/>
      </c>
      <c r="G16" s="16" t="inlineStr">
        <is>
          <t>Collection</t>
        </is>
      </c>
      <c r="H16" s="16" t="n"/>
    </row>
    <row r="17">
      <c r="A17" s="21" t="n">
        <v>46272</v>
      </c>
      <c r="B17" s="17">
        <f>IF($A17="","",TEXT($A17,"ddd"))</f>
        <v/>
      </c>
      <c r="C17" s="17">
        <f>IF($A17="","",MIN(4,INT((DAY($A17)-1)/7)+1))</f>
        <v/>
      </c>
      <c r="D17" s="20" t="inlineStr">
        <is>
          <t>Rajesh Kulkarni</t>
        </is>
      </c>
      <c r="E17" s="20" t="inlineStr">
        <is>
          <t>BEAT-01 Kothrud-Warje</t>
        </is>
      </c>
      <c r="F17" s="17">
        <f>IF($E17="","",COUNTIFS('Master Data'!$F$5:$F$94,$E17,'Master Data'!$G$5:$G$94,"A")*INDEX(Lists!$B$18:$E$18,1,$C17)+COUNTIFS('Master Data'!$F$5:$F$94,$E17,'Master Data'!$G$5:$G$94,"B")*INDEX(Lists!$B$19:$E$19,1,$C17)+COUNTIFS('Master Data'!$F$5:$F$94,$E17,'Master Data'!$G$5:$G$94,"C")*INDEX(Lists!$B$20:$E$20,1,$C17))</f>
        <v/>
      </c>
      <c r="G17" s="20" t="inlineStr">
        <is>
          <t>Order booking</t>
        </is>
      </c>
      <c r="H17" s="20" t="n"/>
    </row>
    <row r="18">
      <c r="A18" s="18" t="n">
        <v>46273</v>
      </c>
      <c r="B18" s="17">
        <f>IF($A18="","",TEXT($A18,"ddd"))</f>
        <v/>
      </c>
      <c r="C18" s="17">
        <f>IF($A18="","",MIN(4,INT((DAY($A18)-1)/7)+1))</f>
        <v/>
      </c>
      <c r="D18" s="16" t="inlineStr">
        <is>
          <t>Rajesh Kulkarni</t>
        </is>
      </c>
      <c r="E18" s="16" t="inlineStr">
        <is>
          <t>BEAT-02 Deccan-Shivajinagar</t>
        </is>
      </c>
      <c r="F18" s="17">
        <f>IF($E18="","",COUNTIFS('Master Data'!$F$5:$F$94,$E18,'Master Data'!$G$5:$G$94,"A")*INDEX(Lists!$B$18:$E$18,1,$C18)+COUNTIFS('Master Data'!$F$5:$F$94,$E18,'Master Data'!$G$5:$G$94,"B")*INDEX(Lists!$B$19:$E$19,1,$C18)+COUNTIFS('Master Data'!$F$5:$F$94,$E18,'Master Data'!$G$5:$G$94,"C")*INDEX(Lists!$B$20:$E$20,1,$C18))</f>
        <v/>
      </c>
      <c r="G18" s="16" t="inlineStr">
        <is>
          <t>Order booking</t>
        </is>
      </c>
      <c r="H18" s="16" t="n"/>
    </row>
    <row r="19">
      <c r="A19" s="21" t="n">
        <v>46274</v>
      </c>
      <c r="B19" s="17">
        <f>IF($A19="","",TEXT($A19,"ddd"))</f>
        <v/>
      </c>
      <c r="C19" s="17">
        <f>IF($A19="","",MIN(4,INT((DAY($A19)-1)/7)+1))</f>
        <v/>
      </c>
      <c r="D19" s="20" t="inlineStr">
        <is>
          <t>Rajesh Kulkarni</t>
        </is>
      </c>
      <c r="E19" s="20" t="inlineStr">
        <is>
          <t>BEAT-03 Aundh-Baner</t>
        </is>
      </c>
      <c r="F19" s="17">
        <f>IF($E19="","",COUNTIFS('Master Data'!$F$5:$F$94,$E19,'Master Data'!$G$5:$G$94,"A")*INDEX(Lists!$B$18:$E$18,1,$C19)+COUNTIFS('Master Data'!$F$5:$F$94,$E19,'Master Data'!$G$5:$G$94,"B")*INDEX(Lists!$B$19:$E$19,1,$C19)+COUNTIFS('Master Data'!$F$5:$F$94,$E19,'Master Data'!$G$5:$G$94,"C")*INDEX(Lists!$B$20:$E$20,1,$C19))</f>
        <v/>
      </c>
      <c r="G19" s="20" t="inlineStr">
        <is>
          <t>Order booking</t>
        </is>
      </c>
      <c r="H19" s="20" t="n"/>
    </row>
    <row r="20">
      <c r="A20" s="18" t="n">
        <v>46275</v>
      </c>
      <c r="B20" s="17">
        <f>IF($A20="","",TEXT($A20,"ddd"))</f>
        <v/>
      </c>
      <c r="C20" s="17">
        <f>IF($A20="","",MIN(4,INT((DAY($A20)-1)/7)+1))</f>
        <v/>
      </c>
      <c r="D20" s="16" t="inlineStr">
        <is>
          <t>Rajesh Kulkarni</t>
        </is>
      </c>
      <c r="E20" s="16" t="inlineStr">
        <is>
          <t>BEAT-04 Hadapsar-Kharadi</t>
        </is>
      </c>
      <c r="F20" s="17">
        <f>IF($E20="","",COUNTIFS('Master Data'!$F$5:$F$94,$E20,'Master Data'!$G$5:$G$94,"A")*INDEX(Lists!$B$18:$E$18,1,$C20)+COUNTIFS('Master Data'!$F$5:$F$94,$E20,'Master Data'!$G$5:$G$94,"B")*INDEX(Lists!$B$19:$E$19,1,$C20)+COUNTIFS('Master Data'!$F$5:$F$94,$E20,'Master Data'!$G$5:$G$94,"C")*INDEX(Lists!$B$20:$E$20,1,$C20))</f>
        <v/>
      </c>
      <c r="G20" s="16" t="inlineStr">
        <is>
          <t>Order booking</t>
        </is>
      </c>
      <c r="H20" s="16" t="n"/>
    </row>
    <row r="21">
      <c r="A21" s="21" t="n">
        <v>46276</v>
      </c>
      <c r="B21" s="17">
        <f>IF($A21="","",TEXT($A21,"ddd"))</f>
        <v/>
      </c>
      <c r="C21" s="17">
        <f>IF($A21="","",MIN(4,INT((DAY($A21)-1)/7)+1))</f>
        <v/>
      </c>
      <c r="D21" s="20" t="inlineStr">
        <is>
          <t>Rajesh Kulkarni</t>
        </is>
      </c>
      <c r="E21" s="20" t="inlineStr">
        <is>
          <t>BEAT-05 Viman Nagar-Camp</t>
        </is>
      </c>
      <c r="F21" s="17">
        <f>IF($E21="","",COUNTIFS('Master Data'!$F$5:$F$94,$E21,'Master Data'!$G$5:$G$94,"A")*INDEX(Lists!$B$18:$E$18,1,$C21)+COUNTIFS('Master Data'!$F$5:$F$94,$E21,'Master Data'!$G$5:$G$94,"B")*INDEX(Lists!$B$19:$E$19,1,$C21)+COUNTIFS('Master Data'!$F$5:$F$94,$E21,'Master Data'!$G$5:$G$94,"C")*INDEX(Lists!$B$20:$E$20,1,$C21))</f>
        <v/>
      </c>
      <c r="G21" s="20" t="inlineStr">
        <is>
          <t>Order booking</t>
        </is>
      </c>
      <c r="H21" s="20" t="n"/>
    </row>
    <row r="22">
      <c r="A22" s="18" t="n">
        <v>46277</v>
      </c>
      <c r="B22" s="17">
        <f>IF($A22="","",TEXT($A22,"ddd"))</f>
        <v/>
      </c>
      <c r="C22" s="17">
        <f>IF($A22="","",MIN(4,INT((DAY($A22)-1)/7)+1))</f>
        <v/>
      </c>
      <c r="D22" s="16" t="inlineStr">
        <is>
          <t>Rajesh Kulkarni</t>
        </is>
      </c>
      <c r="E22" s="16" t="inlineStr">
        <is>
          <t>Follow-up / Collections</t>
        </is>
      </c>
      <c r="F22" s="17">
        <f>IF($E22="","",COUNTIFS('Master Data'!$F$5:$F$94,$E22,'Master Data'!$G$5:$G$94,"A")*INDEX(Lists!$B$18:$E$18,1,$C22)+COUNTIFS('Master Data'!$F$5:$F$94,$E22,'Master Data'!$G$5:$G$94,"B")*INDEX(Lists!$B$19:$E$19,1,$C22)+COUNTIFS('Master Data'!$F$5:$F$94,$E22,'Master Data'!$G$5:$G$94,"C")*INDEX(Lists!$B$20:$E$20,1,$C22))</f>
        <v/>
      </c>
      <c r="G22" s="16" t="inlineStr">
        <is>
          <t>Collection</t>
        </is>
      </c>
      <c r="H22" s="16" t="n"/>
    </row>
    <row r="23">
      <c r="A23" s="21" t="n">
        <v>46279</v>
      </c>
      <c r="B23" s="17">
        <f>IF($A23="","",TEXT($A23,"ddd"))</f>
        <v/>
      </c>
      <c r="C23" s="17">
        <f>IF($A23="","",MIN(4,INT((DAY($A23)-1)/7)+1))</f>
        <v/>
      </c>
      <c r="D23" s="20" t="inlineStr">
        <is>
          <t>Rajesh Kulkarni</t>
        </is>
      </c>
      <c r="E23" s="20" t="inlineStr">
        <is>
          <t>BEAT-01 Kothrud-Warje</t>
        </is>
      </c>
      <c r="F23" s="17">
        <f>IF($E23="","",COUNTIFS('Master Data'!$F$5:$F$94,$E23,'Master Data'!$G$5:$G$94,"A")*INDEX(Lists!$B$18:$E$18,1,$C23)+COUNTIFS('Master Data'!$F$5:$F$94,$E23,'Master Data'!$G$5:$G$94,"B")*INDEX(Lists!$B$19:$E$19,1,$C23)+COUNTIFS('Master Data'!$F$5:$F$94,$E23,'Master Data'!$G$5:$G$94,"C")*INDEX(Lists!$B$20:$E$20,1,$C23))</f>
        <v/>
      </c>
      <c r="G23" s="20" t="inlineStr">
        <is>
          <t>Order booking</t>
        </is>
      </c>
      <c r="H23" s="20" t="n"/>
    </row>
    <row r="24">
      <c r="A24" s="18" t="n">
        <v>46280</v>
      </c>
      <c r="B24" s="17">
        <f>IF($A24="","",TEXT($A24,"ddd"))</f>
        <v/>
      </c>
      <c r="C24" s="17">
        <f>IF($A24="","",MIN(4,INT((DAY($A24)-1)/7)+1))</f>
        <v/>
      </c>
      <c r="D24" s="16" t="inlineStr">
        <is>
          <t>Rajesh Kulkarni</t>
        </is>
      </c>
      <c r="E24" s="16" t="inlineStr">
        <is>
          <t>BEAT-02 Deccan-Shivajinagar</t>
        </is>
      </c>
      <c r="F24" s="17">
        <f>IF($E24="","",COUNTIFS('Master Data'!$F$5:$F$94,$E24,'Master Data'!$G$5:$G$94,"A")*INDEX(Lists!$B$18:$E$18,1,$C24)+COUNTIFS('Master Data'!$F$5:$F$94,$E24,'Master Data'!$G$5:$G$94,"B")*INDEX(Lists!$B$19:$E$19,1,$C24)+COUNTIFS('Master Data'!$F$5:$F$94,$E24,'Master Data'!$G$5:$G$94,"C")*INDEX(Lists!$B$20:$E$20,1,$C24))</f>
        <v/>
      </c>
      <c r="G24" s="16" t="inlineStr">
        <is>
          <t>Order booking</t>
        </is>
      </c>
      <c r="H24" s="16" t="n"/>
    </row>
    <row r="25">
      <c r="A25" s="21" t="n">
        <v>46281</v>
      </c>
      <c r="B25" s="17">
        <f>IF($A25="","",TEXT($A25,"ddd"))</f>
        <v/>
      </c>
      <c r="C25" s="17">
        <f>IF($A25="","",MIN(4,INT((DAY($A25)-1)/7)+1))</f>
        <v/>
      </c>
      <c r="D25" s="20" t="inlineStr">
        <is>
          <t>Rajesh Kulkarni</t>
        </is>
      </c>
      <c r="E25" s="20" t="inlineStr">
        <is>
          <t>BEAT-03 Aundh-Baner</t>
        </is>
      </c>
      <c r="F25" s="17">
        <f>IF($E25="","",COUNTIFS('Master Data'!$F$5:$F$94,$E25,'Master Data'!$G$5:$G$94,"A")*INDEX(Lists!$B$18:$E$18,1,$C25)+COUNTIFS('Master Data'!$F$5:$F$94,$E25,'Master Data'!$G$5:$G$94,"B")*INDEX(Lists!$B$19:$E$19,1,$C25)+COUNTIFS('Master Data'!$F$5:$F$94,$E25,'Master Data'!$G$5:$G$94,"C")*INDEX(Lists!$B$20:$E$20,1,$C25))</f>
        <v/>
      </c>
      <c r="G25" s="20" t="inlineStr">
        <is>
          <t>Order booking</t>
        </is>
      </c>
      <c r="H25" s="20" t="n"/>
    </row>
    <row r="26">
      <c r="A26" s="18" t="n">
        <v>46282</v>
      </c>
      <c r="B26" s="17">
        <f>IF($A26="","",TEXT($A26,"ddd"))</f>
        <v/>
      </c>
      <c r="C26" s="17">
        <f>IF($A26="","",MIN(4,INT((DAY($A26)-1)/7)+1))</f>
        <v/>
      </c>
      <c r="D26" s="16" t="inlineStr">
        <is>
          <t>Rajesh Kulkarni</t>
        </is>
      </c>
      <c r="E26" s="16" t="inlineStr">
        <is>
          <t>BEAT-04 Hadapsar-Kharadi</t>
        </is>
      </c>
      <c r="F26" s="17">
        <f>IF($E26="","",COUNTIFS('Master Data'!$F$5:$F$94,$E26,'Master Data'!$G$5:$G$94,"A")*INDEX(Lists!$B$18:$E$18,1,$C26)+COUNTIFS('Master Data'!$F$5:$F$94,$E26,'Master Data'!$G$5:$G$94,"B")*INDEX(Lists!$B$19:$E$19,1,$C26)+COUNTIFS('Master Data'!$F$5:$F$94,$E26,'Master Data'!$G$5:$G$94,"C")*INDEX(Lists!$B$20:$E$20,1,$C26))</f>
        <v/>
      </c>
      <c r="G26" s="16" t="inlineStr">
        <is>
          <t>Order booking</t>
        </is>
      </c>
      <c r="H26" s="16" t="n"/>
    </row>
    <row r="27">
      <c r="A27" s="21" t="n">
        <v>46283</v>
      </c>
      <c r="B27" s="17">
        <f>IF($A27="","",TEXT($A27,"ddd"))</f>
        <v/>
      </c>
      <c r="C27" s="17">
        <f>IF($A27="","",MIN(4,INT((DAY($A27)-1)/7)+1))</f>
        <v/>
      </c>
      <c r="D27" s="20" t="inlineStr">
        <is>
          <t>Rajesh Kulkarni</t>
        </is>
      </c>
      <c r="E27" s="20" t="inlineStr">
        <is>
          <t>BEAT-05 Viman Nagar-Camp</t>
        </is>
      </c>
      <c r="F27" s="17">
        <f>IF($E27="","",COUNTIFS('Master Data'!$F$5:$F$94,$E27,'Master Data'!$G$5:$G$94,"A")*INDEX(Lists!$B$18:$E$18,1,$C27)+COUNTIFS('Master Data'!$F$5:$F$94,$E27,'Master Data'!$G$5:$G$94,"B")*INDEX(Lists!$B$19:$E$19,1,$C27)+COUNTIFS('Master Data'!$F$5:$F$94,$E27,'Master Data'!$G$5:$G$94,"C")*INDEX(Lists!$B$20:$E$20,1,$C27))</f>
        <v/>
      </c>
      <c r="G27" s="20" t="inlineStr">
        <is>
          <t>Order booking</t>
        </is>
      </c>
      <c r="H27" s="20" t="n"/>
    </row>
    <row r="28">
      <c r="A28" s="18" t="n">
        <v>46284</v>
      </c>
      <c r="B28" s="17">
        <f>IF($A28="","",TEXT($A28,"ddd"))</f>
        <v/>
      </c>
      <c r="C28" s="17">
        <f>IF($A28="","",MIN(4,INT((DAY($A28)-1)/7)+1))</f>
        <v/>
      </c>
      <c r="D28" s="16" t="inlineStr">
        <is>
          <t>Rajesh Kulkarni</t>
        </is>
      </c>
      <c r="E28" s="16" t="inlineStr">
        <is>
          <t>Follow-up / Collections</t>
        </is>
      </c>
      <c r="F28" s="17">
        <f>IF($E28="","",COUNTIFS('Master Data'!$F$5:$F$94,$E28,'Master Data'!$G$5:$G$94,"A")*INDEX(Lists!$B$18:$E$18,1,$C28)+COUNTIFS('Master Data'!$F$5:$F$94,$E28,'Master Data'!$G$5:$G$94,"B")*INDEX(Lists!$B$19:$E$19,1,$C28)+COUNTIFS('Master Data'!$F$5:$F$94,$E28,'Master Data'!$G$5:$G$94,"C")*INDEX(Lists!$B$20:$E$20,1,$C28))</f>
        <v/>
      </c>
      <c r="G28" s="16" t="inlineStr">
        <is>
          <t>Collection</t>
        </is>
      </c>
      <c r="H28" s="16" t="n"/>
    </row>
    <row r="29">
      <c r="A29" s="21" t="n">
        <v>46286</v>
      </c>
      <c r="B29" s="17">
        <f>IF($A29="","",TEXT($A29,"ddd"))</f>
        <v/>
      </c>
      <c r="C29" s="17">
        <f>IF($A29="","",MIN(4,INT((DAY($A29)-1)/7)+1))</f>
        <v/>
      </c>
      <c r="D29" s="20" t="inlineStr">
        <is>
          <t>Rajesh Kulkarni</t>
        </is>
      </c>
      <c r="E29" s="20" t="inlineStr">
        <is>
          <t>BEAT-01 Kothrud-Warje</t>
        </is>
      </c>
      <c r="F29" s="17">
        <f>IF($E29="","",COUNTIFS('Master Data'!$F$5:$F$94,$E29,'Master Data'!$G$5:$G$94,"A")*INDEX(Lists!$B$18:$E$18,1,$C29)+COUNTIFS('Master Data'!$F$5:$F$94,$E29,'Master Data'!$G$5:$G$94,"B")*INDEX(Lists!$B$19:$E$19,1,$C29)+COUNTIFS('Master Data'!$F$5:$F$94,$E29,'Master Data'!$G$5:$G$94,"C")*INDEX(Lists!$B$20:$E$20,1,$C29))</f>
        <v/>
      </c>
      <c r="G29" s="20" t="inlineStr">
        <is>
          <t>Order booking</t>
        </is>
      </c>
      <c r="H29" s="20" t="n"/>
    </row>
    <row r="30">
      <c r="A30" s="18" t="n">
        <v>46287</v>
      </c>
      <c r="B30" s="17">
        <f>IF($A30="","",TEXT($A30,"ddd"))</f>
        <v/>
      </c>
      <c r="C30" s="17">
        <f>IF($A30="","",MIN(4,INT((DAY($A30)-1)/7)+1))</f>
        <v/>
      </c>
      <c r="D30" s="16" t="inlineStr">
        <is>
          <t>Rajesh Kulkarni</t>
        </is>
      </c>
      <c r="E30" s="16" t="inlineStr">
        <is>
          <t>BEAT-02 Deccan-Shivajinagar</t>
        </is>
      </c>
      <c r="F30" s="17">
        <f>IF($E30="","",COUNTIFS('Master Data'!$F$5:$F$94,$E30,'Master Data'!$G$5:$G$94,"A")*INDEX(Lists!$B$18:$E$18,1,$C30)+COUNTIFS('Master Data'!$F$5:$F$94,$E30,'Master Data'!$G$5:$G$94,"B")*INDEX(Lists!$B$19:$E$19,1,$C30)+COUNTIFS('Master Data'!$F$5:$F$94,$E30,'Master Data'!$G$5:$G$94,"C")*INDEX(Lists!$B$20:$E$20,1,$C30))</f>
        <v/>
      </c>
      <c r="G30" s="16" t="inlineStr">
        <is>
          <t>Order booking</t>
        </is>
      </c>
      <c r="H30" s="16" t="n"/>
    </row>
    <row r="31">
      <c r="A31" s="21" t="n">
        <v>46288</v>
      </c>
      <c r="B31" s="17">
        <f>IF($A31="","",TEXT($A31,"ddd"))</f>
        <v/>
      </c>
      <c r="C31" s="17">
        <f>IF($A31="","",MIN(4,INT((DAY($A31)-1)/7)+1))</f>
        <v/>
      </c>
      <c r="D31" s="20" t="inlineStr">
        <is>
          <t>Rajesh Kulkarni</t>
        </is>
      </c>
      <c r="E31" s="20" t="inlineStr">
        <is>
          <t>BEAT-03 Aundh-Baner</t>
        </is>
      </c>
      <c r="F31" s="17">
        <f>IF($E31="","",COUNTIFS('Master Data'!$F$5:$F$94,$E31,'Master Data'!$G$5:$G$94,"A")*INDEX(Lists!$B$18:$E$18,1,$C31)+COUNTIFS('Master Data'!$F$5:$F$94,$E31,'Master Data'!$G$5:$G$94,"B")*INDEX(Lists!$B$19:$E$19,1,$C31)+COUNTIFS('Master Data'!$F$5:$F$94,$E31,'Master Data'!$G$5:$G$94,"C")*INDEX(Lists!$B$20:$E$20,1,$C31))</f>
        <v/>
      </c>
      <c r="G31" s="20" t="inlineStr">
        <is>
          <t>Order booking</t>
        </is>
      </c>
      <c r="H31" s="20" t="n"/>
    </row>
    <row r="32">
      <c r="A32" s="18" t="n">
        <v>46289</v>
      </c>
      <c r="B32" s="17">
        <f>IF($A32="","",TEXT($A32,"ddd"))</f>
        <v/>
      </c>
      <c r="C32" s="17">
        <f>IF($A32="","",MIN(4,INT((DAY($A32)-1)/7)+1))</f>
        <v/>
      </c>
      <c r="D32" s="16" t="inlineStr">
        <is>
          <t>Rajesh Kulkarni</t>
        </is>
      </c>
      <c r="E32" s="16" t="inlineStr">
        <is>
          <t>BEAT-04 Hadapsar-Kharadi</t>
        </is>
      </c>
      <c r="F32" s="17">
        <f>IF($E32="","",COUNTIFS('Master Data'!$F$5:$F$94,$E32,'Master Data'!$G$5:$G$94,"A")*INDEX(Lists!$B$18:$E$18,1,$C32)+COUNTIFS('Master Data'!$F$5:$F$94,$E32,'Master Data'!$G$5:$G$94,"B")*INDEX(Lists!$B$19:$E$19,1,$C32)+COUNTIFS('Master Data'!$F$5:$F$94,$E32,'Master Data'!$G$5:$G$94,"C")*INDEX(Lists!$B$20:$E$20,1,$C32))</f>
        <v/>
      </c>
      <c r="G32" s="16" t="inlineStr">
        <is>
          <t>Order booking</t>
        </is>
      </c>
      <c r="H32" s="16" t="n"/>
    </row>
    <row r="33">
      <c r="A33" s="21" t="n">
        <v>46290</v>
      </c>
      <c r="B33" s="17">
        <f>IF($A33="","",TEXT($A33,"ddd"))</f>
        <v/>
      </c>
      <c r="C33" s="17">
        <f>IF($A33="","",MIN(4,INT((DAY($A33)-1)/7)+1))</f>
        <v/>
      </c>
      <c r="D33" s="20" t="inlineStr">
        <is>
          <t>Rajesh Kulkarni</t>
        </is>
      </c>
      <c r="E33" s="20" t="inlineStr">
        <is>
          <t>BEAT-05 Viman Nagar-Camp</t>
        </is>
      </c>
      <c r="F33" s="17">
        <f>IF($E33="","",COUNTIFS('Master Data'!$F$5:$F$94,$E33,'Master Data'!$G$5:$G$94,"A")*INDEX(Lists!$B$18:$E$18,1,$C33)+COUNTIFS('Master Data'!$F$5:$F$94,$E33,'Master Data'!$G$5:$G$94,"B")*INDEX(Lists!$B$19:$E$19,1,$C33)+COUNTIFS('Master Data'!$F$5:$F$94,$E33,'Master Data'!$G$5:$G$94,"C")*INDEX(Lists!$B$20:$E$20,1,$C33))</f>
        <v/>
      </c>
      <c r="G33" s="20" t="inlineStr">
        <is>
          <t>Order booking</t>
        </is>
      </c>
      <c r="H33" s="20" t="n"/>
    </row>
    <row r="34">
      <c r="A34" s="18" t="n">
        <v>46291</v>
      </c>
      <c r="B34" s="17">
        <f>IF($A34="","",TEXT($A34,"ddd"))</f>
        <v/>
      </c>
      <c r="C34" s="17">
        <f>IF($A34="","",MIN(4,INT((DAY($A34)-1)/7)+1))</f>
        <v/>
      </c>
      <c r="D34" s="16" t="inlineStr">
        <is>
          <t>Rajesh Kulkarni</t>
        </is>
      </c>
      <c r="E34" s="16" t="inlineStr">
        <is>
          <t>Follow-up / Collections</t>
        </is>
      </c>
      <c r="F34" s="17">
        <f>IF($E34="","",COUNTIFS('Master Data'!$F$5:$F$94,$E34,'Master Data'!$G$5:$G$94,"A")*INDEX(Lists!$B$18:$E$18,1,$C34)+COUNTIFS('Master Data'!$F$5:$F$94,$E34,'Master Data'!$G$5:$G$94,"B")*INDEX(Lists!$B$19:$E$19,1,$C34)+COUNTIFS('Master Data'!$F$5:$F$94,$E34,'Master Data'!$G$5:$G$94,"C")*INDEX(Lists!$B$20:$E$20,1,$C34))</f>
        <v/>
      </c>
      <c r="G34" s="16" t="inlineStr">
        <is>
          <t>Collection</t>
        </is>
      </c>
      <c r="H34" s="16" t="n"/>
    </row>
    <row r="35">
      <c r="A35" s="21" t="n">
        <v>46293</v>
      </c>
      <c r="B35" s="17">
        <f>IF($A35="","",TEXT($A35,"ddd"))</f>
        <v/>
      </c>
      <c r="C35" s="17">
        <f>IF($A35="","",MIN(4,INT((DAY($A35)-1)/7)+1))</f>
        <v/>
      </c>
      <c r="D35" s="20" t="inlineStr">
        <is>
          <t>Rajesh Kulkarni</t>
        </is>
      </c>
      <c r="E35" s="20" t="inlineStr">
        <is>
          <t>BEAT-01 Kothrud-Warje</t>
        </is>
      </c>
      <c r="F35" s="17">
        <f>IF($E35="","",COUNTIFS('Master Data'!$F$5:$F$94,$E35,'Master Data'!$G$5:$G$94,"A")*INDEX(Lists!$B$18:$E$18,1,$C35)+COUNTIFS('Master Data'!$F$5:$F$94,$E35,'Master Data'!$G$5:$G$94,"B")*INDEX(Lists!$B$19:$E$19,1,$C35)+COUNTIFS('Master Data'!$F$5:$F$94,$E35,'Master Data'!$G$5:$G$94,"C")*INDEX(Lists!$B$20:$E$20,1,$C35))</f>
        <v/>
      </c>
      <c r="G35" s="20" t="inlineStr">
        <is>
          <t>Order booking</t>
        </is>
      </c>
      <c r="H35" s="20" t="n"/>
    </row>
    <row r="36">
      <c r="A36" s="18" t="n">
        <v>46294</v>
      </c>
      <c r="B36" s="17">
        <f>IF($A36="","",TEXT($A36,"ddd"))</f>
        <v/>
      </c>
      <c r="C36" s="17">
        <f>IF($A36="","",MIN(4,INT((DAY($A36)-1)/7)+1))</f>
        <v/>
      </c>
      <c r="D36" s="16" t="inlineStr">
        <is>
          <t>Rajesh Kulkarni</t>
        </is>
      </c>
      <c r="E36" s="16" t="inlineStr">
        <is>
          <t>BEAT-02 Deccan-Shivajinagar</t>
        </is>
      </c>
      <c r="F36" s="17">
        <f>IF($E36="","",COUNTIFS('Master Data'!$F$5:$F$94,$E36,'Master Data'!$G$5:$G$94,"A")*INDEX(Lists!$B$18:$E$18,1,$C36)+COUNTIFS('Master Data'!$F$5:$F$94,$E36,'Master Data'!$G$5:$G$94,"B")*INDEX(Lists!$B$19:$E$19,1,$C36)+COUNTIFS('Master Data'!$F$5:$F$94,$E36,'Master Data'!$G$5:$G$94,"C")*INDEX(Lists!$B$20:$E$20,1,$C36))</f>
        <v/>
      </c>
      <c r="G36" s="16" t="inlineStr">
        <is>
          <t>Order booking</t>
        </is>
      </c>
      <c r="H36" s="16" t="n"/>
    </row>
    <row r="37">
      <c r="A37" s="21" t="n">
        <v>46295</v>
      </c>
      <c r="B37" s="17">
        <f>IF($A37="","",TEXT($A37,"ddd"))</f>
        <v/>
      </c>
      <c r="C37" s="17">
        <f>IF($A37="","",MIN(4,INT((DAY($A37)-1)/7)+1))</f>
        <v/>
      </c>
      <c r="D37" s="20" t="inlineStr">
        <is>
          <t>Rajesh Kulkarni</t>
        </is>
      </c>
      <c r="E37" s="20" t="inlineStr">
        <is>
          <t>BEAT-03 Aundh-Baner</t>
        </is>
      </c>
      <c r="F37" s="17">
        <f>IF($E37="","",COUNTIFS('Master Data'!$F$5:$F$94,$E37,'Master Data'!$G$5:$G$94,"A")*INDEX(Lists!$B$18:$E$18,1,$C37)+COUNTIFS('Master Data'!$F$5:$F$94,$E37,'Master Data'!$G$5:$G$94,"B")*INDEX(Lists!$B$19:$E$19,1,$C37)+COUNTIFS('Master Data'!$F$5:$F$94,$E37,'Master Data'!$G$5:$G$94,"C")*INDEX(Lists!$B$20:$E$20,1,$C37))</f>
        <v/>
      </c>
      <c r="G37" s="20" t="inlineStr">
        <is>
          <t>Order booking</t>
        </is>
      </c>
      <c r="H37" s="20" t="n"/>
    </row>
    <row r="38">
      <c r="E38" s="31" t="inlineStr">
        <is>
          <t>Total planned visits this month</t>
        </is>
      </c>
      <c r="F38" s="32">
        <f>SUM(F12:F37)</f>
        <v/>
      </c>
    </row>
    <row r="39">
      <c r="E39" s="30" t="inlineStr">
        <is>
          <t>Saturdays are kept for follow-up and collections, so they plan no fixed outlets. The monthly total can exceed the required figure above when a month has five of a given weekday.</t>
        </is>
      </c>
    </row>
  </sheetData>
  <conditionalFormatting sqref="B7">
    <cfRule type="cellIs" priority="1" operator="greaterThan" dxfId="0">
      <formula>0.9</formula>
    </cfRule>
    <cfRule type="cellIs" priority="2" operator="between" dxfId="1">
      <formula>0.75</formula>
      <formula>0.9</formula>
    </cfRule>
    <cfRule type="cellIs" priority="3" operator="lessThan" dxfId="2">
      <formula>0.75</formula>
    </cfRule>
  </conditionalFormatting>
  <dataValidations count="3">
    <dataValidation sqref="D12:D37" showDropDown="0" showInputMessage="0" showErrorMessage="0" allowBlank="1" type="list">
      <formula1>=Lists!$K$5:$K$7</formula1>
    </dataValidation>
    <dataValidation sqref="E12:E37" showDropDown="0" showInputMessage="0" showErrorMessage="0" allowBlank="1" type="list">
      <formula1>=Lists!$J$5:$J$10</formula1>
    </dataValidation>
    <dataValidation sqref="G12:G37" showDropDown="0" showInputMessage="0" showErrorMessage="0" allowBlank="1" type="list">
      <formula1>=Lists!$M$5:$M$10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3CA7EE"/>
    <outlinePr summaryBelow="1" summaryRight="1"/>
    <pageSetUpPr fitToPage="1"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26" customWidth="1" min="3" max="3"/>
    <col width="6" customWidth="1" min="4" max="4"/>
    <col width="12" customWidth="1" min="5" max="5"/>
    <col width="30" customWidth="1" min="6" max="6"/>
    <col width="13" customWidth="1" min="7" max="7"/>
    <col width="7" customWidth="1" min="8" max="8"/>
    <col width="13" customWidth="1" min="9" max="9"/>
    <col width="18" customWidth="1" min="10" max="10"/>
    <col width="14" customWidth="1" min="11" max="11"/>
    <col width="30" customWidth="1" min="12" max="12"/>
  </cols>
  <sheetData>
    <row r="1" ht="26" customHeight="1">
      <c r="A1" s="1" t="inlineStr">
        <is>
          <t>TWIB  |  Weekly PJP - Worked Example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16" customHeight="1">
      <c r="A2" s="3" t="inlineStr">
        <is>
          <t>One rep, one week (cycle Week 1: class A and B outlets). Print landscape and hand to the rep.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4" ht="30" customHeight="1">
      <c r="A4" s="14" t="inlineStr">
        <is>
          <t>Date</t>
        </is>
      </c>
      <c r="B4" s="14" t="inlineStr">
        <is>
          <t>Day</t>
        </is>
      </c>
      <c r="C4" s="14" t="inlineStr">
        <is>
          <t>Beat</t>
        </is>
      </c>
      <c r="D4" s="14" t="inlineStr">
        <is>
          <t>Seq</t>
        </is>
      </c>
      <c r="E4" s="14" t="inlineStr">
        <is>
          <t>Outlet Code</t>
        </is>
      </c>
      <c r="F4" s="14" t="inlineStr">
        <is>
          <t>Outlet Name</t>
        </is>
      </c>
      <c r="G4" s="14" t="inlineStr">
        <is>
          <t>Type</t>
        </is>
      </c>
      <c r="H4" s="14" t="inlineStr">
        <is>
          <t>Class</t>
        </is>
      </c>
      <c r="I4" s="14" t="inlineStr">
        <is>
          <t>Planned Time</t>
        </is>
      </c>
      <c r="J4" s="14" t="inlineStr">
        <is>
          <t>Objective</t>
        </is>
      </c>
      <c r="K4" s="14" t="inlineStr">
        <is>
          <t>Actual Check-in</t>
        </is>
      </c>
      <c r="L4" s="14" t="inlineStr">
        <is>
          <t>Outcome / Next Action</t>
        </is>
      </c>
    </row>
    <row r="5">
      <c r="A5" s="18" t="n">
        <v>46272</v>
      </c>
      <c r="B5" s="17">
        <f>IF($A5="","",TEXT($A5,"ddd"))</f>
        <v/>
      </c>
      <c r="C5" s="16" t="inlineStr">
        <is>
          <t>BEAT-01 Kothrud-Warje</t>
        </is>
      </c>
      <c r="D5" s="15" t="n">
        <v>1</v>
      </c>
      <c r="E5" s="15" t="inlineStr">
        <is>
          <t>OUT-001</t>
        </is>
      </c>
      <c r="F5" s="16" t="inlineStr">
        <is>
          <t>Shree Ganesh Provision Stores</t>
        </is>
      </c>
      <c r="G5" s="16" t="inlineStr">
        <is>
          <t>Kirana</t>
        </is>
      </c>
      <c r="H5" s="15" t="inlineStr">
        <is>
          <t>A</t>
        </is>
      </c>
      <c r="I5" s="15" t="inlineStr">
        <is>
          <t>09:30</t>
        </is>
      </c>
      <c r="J5" s="16" t="inlineStr">
        <is>
          <t>Order booking</t>
        </is>
      </c>
      <c r="K5" s="22" t="inlineStr"/>
      <c r="L5" s="22" t="inlineStr"/>
    </row>
    <row r="6">
      <c r="A6" s="21" t="n">
        <v>46272</v>
      </c>
      <c r="B6" s="17">
        <f>IF($A6="","",TEXT($A6,"ddd"))</f>
        <v/>
      </c>
      <c r="C6" s="20" t="inlineStr">
        <is>
          <t>BEAT-01 Kothrud-Warje</t>
        </is>
      </c>
      <c r="D6" s="19" t="n">
        <v>2</v>
      </c>
      <c r="E6" s="19" t="inlineStr">
        <is>
          <t>OUT-002</t>
        </is>
      </c>
      <c r="F6" s="20" t="inlineStr">
        <is>
          <t>Annapurna Super Bazaar</t>
        </is>
      </c>
      <c r="G6" s="20" t="inlineStr">
        <is>
          <t>Supermarket</t>
        </is>
      </c>
      <c r="H6" s="19" t="inlineStr">
        <is>
          <t>A</t>
        </is>
      </c>
      <c r="I6" s="19" t="inlineStr">
        <is>
          <t>10:30</t>
        </is>
      </c>
      <c r="J6" s="20" t="inlineStr">
        <is>
          <t>Stock check</t>
        </is>
      </c>
      <c r="K6" s="22" t="inlineStr"/>
      <c r="L6" s="22" t="inlineStr"/>
    </row>
    <row r="7">
      <c r="A7" s="18" t="n">
        <v>46272</v>
      </c>
      <c r="B7" s="17">
        <f>IF($A7="","",TEXT($A7,"ddd"))</f>
        <v/>
      </c>
      <c r="C7" s="16" t="inlineStr">
        <is>
          <t>BEAT-01 Kothrud-Warje</t>
        </is>
      </c>
      <c r="D7" s="15" t="n">
        <v>3</v>
      </c>
      <c r="E7" s="15" t="inlineStr">
        <is>
          <t>OUT-003</t>
        </is>
      </c>
      <c r="F7" s="16" t="inlineStr">
        <is>
          <t>Gokhale Distributors</t>
        </is>
      </c>
      <c r="G7" s="16" t="inlineStr">
        <is>
          <t>Distributor</t>
        </is>
      </c>
      <c r="H7" s="15" t="inlineStr">
        <is>
          <t>A</t>
        </is>
      </c>
      <c r="I7" s="15" t="inlineStr">
        <is>
          <t>11:30</t>
        </is>
      </c>
      <c r="J7" s="16" t="inlineStr">
        <is>
          <t>Order booking</t>
        </is>
      </c>
      <c r="K7" s="22" t="inlineStr"/>
      <c r="L7" s="22" t="inlineStr"/>
    </row>
    <row r="8">
      <c r="A8" s="21" t="n">
        <v>46272</v>
      </c>
      <c r="B8" s="17">
        <f>IF($A8="","",TEXT($A8,"ddd"))</f>
        <v/>
      </c>
      <c r="C8" s="20" t="inlineStr">
        <is>
          <t>BEAT-01 Kothrud-Warje</t>
        </is>
      </c>
      <c r="D8" s="19" t="n">
        <v>4</v>
      </c>
      <c r="E8" s="19" t="inlineStr">
        <is>
          <t>OUT-004</t>
        </is>
      </c>
      <c r="F8" s="20" t="inlineStr">
        <is>
          <t>Sai Medical &amp; General</t>
        </is>
      </c>
      <c r="G8" s="20" t="inlineStr">
        <is>
          <t>Chemist</t>
        </is>
      </c>
      <c r="H8" s="19" t="inlineStr">
        <is>
          <t>B</t>
        </is>
      </c>
      <c r="I8" s="19" t="inlineStr">
        <is>
          <t>12:30</t>
        </is>
      </c>
      <c r="J8" s="20" t="inlineStr">
        <is>
          <t>Merchandising</t>
        </is>
      </c>
      <c r="K8" s="22" t="inlineStr"/>
      <c r="L8" s="22" t="inlineStr"/>
    </row>
    <row r="9">
      <c r="A9" s="18" t="n">
        <v>46272</v>
      </c>
      <c r="B9" s="17">
        <f>IF($A9="","",TEXT($A9,"ddd"))</f>
        <v/>
      </c>
      <c r="C9" s="16" t="inlineStr">
        <is>
          <t>BEAT-01 Kothrud-Warje</t>
        </is>
      </c>
      <c r="D9" s="15" t="n">
        <v>5</v>
      </c>
      <c r="E9" s="15" t="inlineStr">
        <is>
          <t>OUT-005</t>
        </is>
      </c>
      <c r="F9" s="16" t="inlineStr">
        <is>
          <t>Sharada Medicals</t>
        </is>
      </c>
      <c r="G9" s="16" t="inlineStr">
        <is>
          <t>Chemist</t>
        </is>
      </c>
      <c r="H9" s="15" t="inlineStr">
        <is>
          <t>B</t>
        </is>
      </c>
      <c r="I9" s="15" t="inlineStr">
        <is>
          <t>14:30</t>
        </is>
      </c>
      <c r="J9" s="16" t="inlineStr">
        <is>
          <t>Collection</t>
        </is>
      </c>
      <c r="K9" s="22" t="inlineStr"/>
      <c r="L9" s="22" t="inlineStr"/>
    </row>
    <row r="10">
      <c r="A10" s="21" t="n">
        <v>46272</v>
      </c>
      <c r="B10" s="17">
        <f>IF($A10="","",TEXT($A10,"ddd"))</f>
        <v/>
      </c>
      <c r="C10" s="20" t="inlineStr">
        <is>
          <t>BEAT-01 Kothrud-Warje</t>
        </is>
      </c>
      <c r="D10" s="19" t="n">
        <v>6</v>
      </c>
      <c r="E10" s="19" t="inlineStr">
        <is>
          <t>OUT-006</t>
        </is>
      </c>
      <c r="F10" s="20" t="inlineStr">
        <is>
          <t>Krishna Kirana Bhandar</t>
        </is>
      </c>
      <c r="G10" s="20" t="inlineStr">
        <is>
          <t>Kirana</t>
        </is>
      </c>
      <c r="H10" s="19" t="inlineStr">
        <is>
          <t>B</t>
        </is>
      </c>
      <c r="I10" s="19" t="inlineStr">
        <is>
          <t>15:30</t>
        </is>
      </c>
      <c r="J10" s="20" t="inlineStr">
        <is>
          <t>Relationship call</t>
        </is>
      </c>
      <c r="K10" s="22" t="inlineStr"/>
      <c r="L10" s="22" t="inlineStr"/>
    </row>
    <row r="11">
      <c r="A11" s="18" t="n">
        <v>46273</v>
      </c>
      <c r="B11" s="17">
        <f>IF($A11="","",TEXT($A11,"ddd"))</f>
        <v/>
      </c>
      <c r="C11" s="16" t="inlineStr">
        <is>
          <t>BEAT-02 Deccan-Shivajinagar</t>
        </is>
      </c>
      <c r="D11" s="15" t="n">
        <v>1</v>
      </c>
      <c r="E11" s="15" t="inlineStr">
        <is>
          <t>OUT-011</t>
        </is>
      </c>
      <c r="F11" s="16" t="inlineStr">
        <is>
          <t>Deccan Provision Mart</t>
        </is>
      </c>
      <c r="G11" s="16" t="inlineStr">
        <is>
          <t>Kirana</t>
        </is>
      </c>
      <c r="H11" s="15" t="inlineStr">
        <is>
          <t>A</t>
        </is>
      </c>
      <c r="I11" s="15" t="inlineStr">
        <is>
          <t>09:30</t>
        </is>
      </c>
      <c r="J11" s="16" t="inlineStr">
        <is>
          <t>Order booking</t>
        </is>
      </c>
      <c r="K11" s="22" t="inlineStr"/>
      <c r="L11" s="22" t="inlineStr"/>
    </row>
    <row r="12">
      <c r="A12" s="21" t="n">
        <v>46273</v>
      </c>
      <c r="B12" s="17">
        <f>IF($A12="","",TEXT($A12,"ddd"))</f>
        <v/>
      </c>
      <c r="C12" s="20" t="inlineStr">
        <is>
          <t>BEAT-02 Deccan-Shivajinagar</t>
        </is>
      </c>
      <c r="D12" s="19" t="n">
        <v>2</v>
      </c>
      <c r="E12" s="19" t="inlineStr">
        <is>
          <t>OUT-012</t>
        </is>
      </c>
      <c r="F12" s="20" t="inlineStr">
        <is>
          <t>Sanjeevani Chemists</t>
        </is>
      </c>
      <c r="G12" s="20" t="inlineStr">
        <is>
          <t>Chemist</t>
        </is>
      </c>
      <c r="H12" s="19" t="inlineStr">
        <is>
          <t>A</t>
        </is>
      </c>
      <c r="I12" s="19" t="inlineStr">
        <is>
          <t>10:30</t>
        </is>
      </c>
      <c r="J12" s="20" t="inlineStr">
        <is>
          <t>Stock check</t>
        </is>
      </c>
      <c r="K12" s="22" t="inlineStr"/>
      <c r="L12" s="22" t="inlineStr"/>
    </row>
    <row r="13">
      <c r="A13" s="18" t="n">
        <v>46273</v>
      </c>
      <c r="B13" s="17">
        <f>IF($A13="","",TEXT($A13,"ddd"))</f>
        <v/>
      </c>
      <c r="C13" s="16" t="inlineStr">
        <is>
          <t>BEAT-02 Deccan-Shivajinagar</t>
        </is>
      </c>
      <c r="D13" s="15" t="n">
        <v>3</v>
      </c>
      <c r="E13" s="15" t="inlineStr">
        <is>
          <t>OUT-013</t>
        </is>
      </c>
      <c r="F13" s="16" t="inlineStr">
        <is>
          <t>Nucleus Hospital Pharmacy</t>
        </is>
      </c>
      <c r="G13" s="16" t="inlineStr">
        <is>
          <t>Hospital</t>
        </is>
      </c>
      <c r="H13" s="15" t="inlineStr">
        <is>
          <t>A</t>
        </is>
      </c>
      <c r="I13" s="15" t="inlineStr">
        <is>
          <t>11:30</t>
        </is>
      </c>
      <c r="J13" s="16" t="inlineStr">
        <is>
          <t>Order booking</t>
        </is>
      </c>
      <c r="K13" s="22" t="inlineStr"/>
      <c r="L13" s="22" t="inlineStr"/>
    </row>
    <row r="14">
      <c r="A14" s="21" t="n">
        <v>46273</v>
      </c>
      <c r="B14" s="17">
        <f>IF($A14="","",TEXT($A14,"ddd"))</f>
        <v/>
      </c>
      <c r="C14" s="20" t="inlineStr">
        <is>
          <t>BEAT-02 Deccan-Shivajinagar</t>
        </is>
      </c>
      <c r="D14" s="19" t="n">
        <v>4</v>
      </c>
      <c r="E14" s="19" t="inlineStr">
        <is>
          <t>OUT-014</t>
        </is>
      </c>
      <c r="F14" s="20" t="inlineStr">
        <is>
          <t>Modern Super Market</t>
        </is>
      </c>
      <c r="G14" s="20" t="inlineStr">
        <is>
          <t>Supermarket</t>
        </is>
      </c>
      <c r="H14" s="19" t="inlineStr">
        <is>
          <t>B</t>
        </is>
      </c>
      <c r="I14" s="19" t="inlineStr">
        <is>
          <t>12:30</t>
        </is>
      </c>
      <c r="J14" s="20" t="inlineStr">
        <is>
          <t>Merchandising</t>
        </is>
      </c>
      <c r="K14" s="22" t="inlineStr"/>
      <c r="L14" s="22" t="inlineStr"/>
    </row>
    <row r="15">
      <c r="A15" s="18" t="n">
        <v>46273</v>
      </c>
      <c r="B15" s="17">
        <f>IF($A15="","",TEXT($A15,"ddd"))</f>
        <v/>
      </c>
      <c r="C15" s="16" t="inlineStr">
        <is>
          <t>BEAT-02 Deccan-Shivajinagar</t>
        </is>
      </c>
      <c r="D15" s="15" t="n">
        <v>5</v>
      </c>
      <c r="E15" s="15" t="inlineStr">
        <is>
          <t>OUT-015</t>
        </is>
      </c>
      <c r="F15" s="16" t="inlineStr">
        <is>
          <t>City Medical Hall</t>
        </is>
      </c>
      <c r="G15" s="16" t="inlineStr">
        <is>
          <t>Chemist</t>
        </is>
      </c>
      <c r="H15" s="15" t="inlineStr">
        <is>
          <t>B</t>
        </is>
      </c>
      <c r="I15" s="15" t="inlineStr">
        <is>
          <t>14:30</t>
        </is>
      </c>
      <c r="J15" s="16" t="inlineStr">
        <is>
          <t>Collection</t>
        </is>
      </c>
      <c r="K15" s="22" t="inlineStr"/>
      <c r="L15" s="22" t="inlineStr"/>
    </row>
    <row r="16">
      <c r="A16" s="21" t="n">
        <v>46273</v>
      </c>
      <c r="B16" s="17">
        <f>IF($A16="","",TEXT($A16,"ddd"))</f>
        <v/>
      </c>
      <c r="C16" s="20" t="inlineStr">
        <is>
          <t>BEAT-02 Deccan-Shivajinagar</t>
        </is>
      </c>
      <c r="D16" s="19" t="n">
        <v>6</v>
      </c>
      <c r="E16" s="19" t="inlineStr">
        <is>
          <t>OUT-016</t>
        </is>
      </c>
      <c r="F16" s="20" t="inlineStr">
        <is>
          <t>Dr. Kelkar Clinic</t>
        </is>
      </c>
      <c r="G16" s="20" t="inlineStr">
        <is>
          <t>Clinic</t>
        </is>
      </c>
      <c r="H16" s="19" t="inlineStr">
        <is>
          <t>B</t>
        </is>
      </c>
      <c r="I16" s="19" t="inlineStr">
        <is>
          <t>15:30</t>
        </is>
      </c>
      <c r="J16" s="20" t="inlineStr">
        <is>
          <t>Relationship call</t>
        </is>
      </c>
      <c r="K16" s="22" t="inlineStr"/>
      <c r="L16" s="22" t="inlineStr"/>
    </row>
    <row r="17">
      <c r="A17" s="18" t="n">
        <v>46274</v>
      </c>
      <c r="B17" s="17">
        <f>IF($A17="","",TEXT($A17,"ddd"))</f>
        <v/>
      </c>
      <c r="C17" s="16" t="inlineStr">
        <is>
          <t>BEAT-03 Aundh-Baner</t>
        </is>
      </c>
      <c r="D17" s="15" t="n">
        <v>1</v>
      </c>
      <c r="E17" s="15" t="inlineStr">
        <is>
          <t>OUT-021</t>
        </is>
      </c>
      <c r="F17" s="16" t="inlineStr">
        <is>
          <t>Aundh Fresh Mart</t>
        </is>
      </c>
      <c r="G17" s="16" t="inlineStr">
        <is>
          <t>Supermarket</t>
        </is>
      </c>
      <c r="H17" s="15" t="inlineStr">
        <is>
          <t>A</t>
        </is>
      </c>
      <c r="I17" s="15" t="inlineStr">
        <is>
          <t>09:30</t>
        </is>
      </c>
      <c r="J17" s="16" t="inlineStr">
        <is>
          <t>Order booking</t>
        </is>
      </c>
      <c r="K17" s="22" t="inlineStr"/>
      <c r="L17" s="22" t="inlineStr"/>
    </row>
    <row r="18">
      <c r="A18" s="21" t="n">
        <v>46274</v>
      </c>
      <c r="B18" s="17">
        <f>IF($A18="","",TEXT($A18,"ddd"))</f>
        <v/>
      </c>
      <c r="C18" s="20" t="inlineStr">
        <is>
          <t>BEAT-03 Aundh-Baner</t>
        </is>
      </c>
      <c r="D18" s="19" t="n">
        <v>2</v>
      </c>
      <c r="E18" s="19" t="inlineStr">
        <is>
          <t>OUT-022</t>
        </is>
      </c>
      <c r="F18" s="20" t="inlineStr">
        <is>
          <t>Westside Distributors</t>
        </is>
      </c>
      <c r="G18" s="20" t="inlineStr">
        <is>
          <t>Distributor</t>
        </is>
      </c>
      <c r="H18" s="19" t="inlineStr">
        <is>
          <t>A</t>
        </is>
      </c>
      <c r="I18" s="19" t="inlineStr">
        <is>
          <t>10:30</t>
        </is>
      </c>
      <c r="J18" s="20" t="inlineStr">
        <is>
          <t>Stock check</t>
        </is>
      </c>
      <c r="K18" s="22" t="inlineStr"/>
      <c r="L18" s="22" t="inlineStr"/>
    </row>
    <row r="19">
      <c r="A19" s="18" t="n">
        <v>46274</v>
      </c>
      <c r="B19" s="17">
        <f>IF($A19="","",TEXT($A19,"ddd"))</f>
        <v/>
      </c>
      <c r="C19" s="16" t="inlineStr">
        <is>
          <t>BEAT-03 Aundh-Baner</t>
        </is>
      </c>
      <c r="D19" s="15" t="n">
        <v>3</v>
      </c>
      <c r="E19" s="15" t="inlineStr">
        <is>
          <t>OUT-023</t>
        </is>
      </c>
      <c r="F19" s="16" t="inlineStr">
        <is>
          <t>Wellness Chemists</t>
        </is>
      </c>
      <c r="G19" s="16" t="inlineStr">
        <is>
          <t>Chemist</t>
        </is>
      </c>
      <c r="H19" s="15" t="inlineStr">
        <is>
          <t>A</t>
        </is>
      </c>
      <c r="I19" s="15" t="inlineStr">
        <is>
          <t>11:30</t>
        </is>
      </c>
      <c r="J19" s="16" t="inlineStr">
        <is>
          <t>Order booking</t>
        </is>
      </c>
      <c r="K19" s="22" t="inlineStr"/>
      <c r="L19" s="22" t="inlineStr"/>
    </row>
    <row r="20">
      <c r="A20" s="21" t="n">
        <v>46274</v>
      </c>
      <c r="B20" s="17">
        <f>IF($A20="","",TEXT($A20,"ddd"))</f>
        <v/>
      </c>
      <c r="C20" s="20" t="inlineStr">
        <is>
          <t>BEAT-03 Aundh-Baner</t>
        </is>
      </c>
      <c r="D20" s="19" t="n">
        <v>4</v>
      </c>
      <c r="E20" s="19" t="inlineStr">
        <is>
          <t>OUT-024</t>
        </is>
      </c>
      <c r="F20" s="20" t="inlineStr">
        <is>
          <t>Baner Daily Needs</t>
        </is>
      </c>
      <c r="G20" s="20" t="inlineStr">
        <is>
          <t>Kirana</t>
        </is>
      </c>
      <c r="H20" s="19" t="inlineStr">
        <is>
          <t>B</t>
        </is>
      </c>
      <c r="I20" s="19" t="inlineStr">
        <is>
          <t>12:30</t>
        </is>
      </c>
      <c r="J20" s="20" t="inlineStr">
        <is>
          <t>Merchandising</t>
        </is>
      </c>
      <c r="K20" s="22" t="inlineStr"/>
      <c r="L20" s="22" t="inlineStr"/>
    </row>
    <row r="21">
      <c r="A21" s="18" t="n">
        <v>46274</v>
      </c>
      <c r="B21" s="17">
        <f>IF($A21="","",TEXT($A21,"ddd"))</f>
        <v/>
      </c>
      <c r="C21" s="16" t="inlineStr">
        <is>
          <t>BEAT-03 Aundh-Baner</t>
        </is>
      </c>
      <c r="D21" s="15" t="n">
        <v>5</v>
      </c>
      <c r="E21" s="15" t="inlineStr">
        <is>
          <t>OUT-025</t>
        </is>
      </c>
      <c r="F21" s="16" t="inlineStr">
        <is>
          <t>Dr. Bhosale Polyclinic</t>
        </is>
      </c>
      <c r="G21" s="16" t="inlineStr">
        <is>
          <t>Clinic</t>
        </is>
      </c>
      <c r="H21" s="15" t="inlineStr">
        <is>
          <t>B</t>
        </is>
      </c>
      <c r="I21" s="15" t="inlineStr">
        <is>
          <t>14:30</t>
        </is>
      </c>
      <c r="J21" s="16" t="inlineStr">
        <is>
          <t>Collection</t>
        </is>
      </c>
      <c r="K21" s="22" t="inlineStr"/>
      <c r="L21" s="22" t="inlineStr"/>
    </row>
    <row r="22">
      <c r="A22" s="21" t="n">
        <v>46274</v>
      </c>
      <c r="B22" s="17">
        <f>IF($A22="","",TEXT($A22,"ddd"))</f>
        <v/>
      </c>
      <c r="C22" s="20" t="inlineStr">
        <is>
          <t>BEAT-03 Aundh-Baner</t>
        </is>
      </c>
      <c r="D22" s="19" t="n">
        <v>6</v>
      </c>
      <c r="E22" s="19" t="inlineStr">
        <is>
          <t>OUT-026</t>
        </is>
      </c>
      <c r="F22" s="20" t="inlineStr">
        <is>
          <t>Sunrise Medical Store</t>
        </is>
      </c>
      <c r="G22" s="20" t="inlineStr">
        <is>
          <t>Chemist</t>
        </is>
      </c>
      <c r="H22" s="19" t="inlineStr">
        <is>
          <t>B</t>
        </is>
      </c>
      <c r="I22" s="19" t="inlineStr">
        <is>
          <t>15:30</t>
        </is>
      </c>
      <c r="J22" s="20" t="inlineStr">
        <is>
          <t>Relationship call</t>
        </is>
      </c>
      <c r="K22" s="22" t="inlineStr"/>
      <c r="L22" s="22" t="inlineStr"/>
    </row>
    <row r="23">
      <c r="A23" s="18" t="n">
        <v>46275</v>
      </c>
      <c r="B23" s="17">
        <f>IF($A23="","",TEXT($A23,"ddd"))</f>
        <v/>
      </c>
      <c r="C23" s="16" t="inlineStr">
        <is>
          <t>BEAT-04 Hadapsar-Kharadi</t>
        </is>
      </c>
      <c r="D23" s="15" t="n">
        <v>1</v>
      </c>
      <c r="E23" s="15" t="inlineStr">
        <is>
          <t>OUT-031</t>
        </is>
      </c>
      <c r="F23" s="16" t="inlineStr">
        <is>
          <t>Hadapsar Bazaar</t>
        </is>
      </c>
      <c r="G23" s="16" t="inlineStr">
        <is>
          <t>Supermarket</t>
        </is>
      </c>
      <c r="H23" s="15" t="inlineStr">
        <is>
          <t>A</t>
        </is>
      </c>
      <c r="I23" s="15" t="inlineStr">
        <is>
          <t>09:30</t>
        </is>
      </c>
      <c r="J23" s="16" t="inlineStr">
        <is>
          <t>Order booking</t>
        </is>
      </c>
      <c r="K23" s="22" t="inlineStr"/>
      <c r="L23" s="22" t="inlineStr"/>
    </row>
    <row r="24">
      <c r="A24" s="21" t="n">
        <v>46275</v>
      </c>
      <c r="B24" s="17">
        <f>IF($A24="","",TEXT($A24,"ddd"))</f>
        <v/>
      </c>
      <c r="C24" s="20" t="inlineStr">
        <is>
          <t>BEAT-04 Hadapsar-Kharadi</t>
        </is>
      </c>
      <c r="D24" s="19" t="n">
        <v>2</v>
      </c>
      <c r="E24" s="19" t="inlineStr">
        <is>
          <t>OUT-032</t>
        </is>
      </c>
      <c r="F24" s="20" t="inlineStr">
        <is>
          <t>Shanti Nursing Home</t>
        </is>
      </c>
      <c r="G24" s="20" t="inlineStr">
        <is>
          <t>Hospital</t>
        </is>
      </c>
      <c r="H24" s="19" t="inlineStr">
        <is>
          <t>A</t>
        </is>
      </c>
      <c r="I24" s="19" t="inlineStr">
        <is>
          <t>10:30</t>
        </is>
      </c>
      <c r="J24" s="20" t="inlineStr">
        <is>
          <t>Stock check</t>
        </is>
      </c>
      <c r="K24" s="22" t="inlineStr"/>
      <c r="L24" s="22" t="inlineStr"/>
    </row>
    <row r="25">
      <c r="A25" s="18" t="n">
        <v>46275</v>
      </c>
      <c r="B25" s="17">
        <f>IF($A25="","",TEXT($A25,"ddd"))</f>
        <v/>
      </c>
      <c r="C25" s="16" t="inlineStr">
        <is>
          <t>BEAT-04 Hadapsar-Kharadi</t>
        </is>
      </c>
      <c r="D25" s="15" t="n">
        <v>3</v>
      </c>
      <c r="E25" s="15" t="inlineStr">
        <is>
          <t>OUT-033</t>
        </is>
      </c>
      <c r="F25" s="16" t="inlineStr">
        <is>
          <t>Magarpatta Medicals</t>
        </is>
      </c>
      <c r="G25" s="16" t="inlineStr">
        <is>
          <t>Chemist</t>
        </is>
      </c>
      <c r="H25" s="15" t="inlineStr">
        <is>
          <t>A</t>
        </is>
      </c>
      <c r="I25" s="15" t="inlineStr">
        <is>
          <t>11:30</t>
        </is>
      </c>
      <c r="J25" s="16" t="inlineStr">
        <is>
          <t>Order booking</t>
        </is>
      </c>
      <c r="K25" s="22" t="inlineStr"/>
      <c r="L25" s="22" t="inlineStr"/>
    </row>
    <row r="26">
      <c r="A26" s="21" t="n">
        <v>46275</v>
      </c>
      <c r="B26" s="17">
        <f>IF($A26="","",TEXT($A26,"ddd"))</f>
        <v/>
      </c>
      <c r="C26" s="20" t="inlineStr">
        <is>
          <t>BEAT-04 Hadapsar-Kharadi</t>
        </is>
      </c>
      <c r="D26" s="19" t="n">
        <v>4</v>
      </c>
      <c r="E26" s="19" t="inlineStr">
        <is>
          <t>OUT-034</t>
        </is>
      </c>
      <c r="F26" s="20" t="inlineStr">
        <is>
          <t>Eon Chemists</t>
        </is>
      </c>
      <c r="G26" s="20" t="inlineStr">
        <is>
          <t>Chemist</t>
        </is>
      </c>
      <c r="H26" s="19" t="inlineStr">
        <is>
          <t>B</t>
        </is>
      </c>
      <c r="I26" s="19" t="inlineStr">
        <is>
          <t>12:30</t>
        </is>
      </c>
      <c r="J26" s="20" t="inlineStr">
        <is>
          <t>Merchandising</t>
        </is>
      </c>
      <c r="K26" s="22" t="inlineStr"/>
      <c r="L26" s="22" t="inlineStr"/>
    </row>
    <row r="27">
      <c r="A27" s="18" t="n">
        <v>46275</v>
      </c>
      <c r="B27" s="17">
        <f>IF($A27="","",TEXT($A27,"ddd"))</f>
        <v/>
      </c>
      <c r="C27" s="16" t="inlineStr">
        <is>
          <t>BEAT-04 Hadapsar-Kharadi</t>
        </is>
      </c>
      <c r="D27" s="15" t="n">
        <v>5</v>
      </c>
      <c r="E27" s="15" t="inlineStr">
        <is>
          <t>OUT-035</t>
        </is>
      </c>
      <c r="F27" s="16" t="inlineStr">
        <is>
          <t>Kharadi General Store</t>
        </is>
      </c>
      <c r="G27" s="16" t="inlineStr">
        <is>
          <t>Kirana</t>
        </is>
      </c>
      <c r="H27" s="15" t="inlineStr">
        <is>
          <t>B</t>
        </is>
      </c>
      <c r="I27" s="15" t="inlineStr">
        <is>
          <t>14:30</t>
        </is>
      </c>
      <c r="J27" s="16" t="inlineStr">
        <is>
          <t>Collection</t>
        </is>
      </c>
      <c r="K27" s="22" t="inlineStr"/>
      <c r="L27" s="22" t="inlineStr"/>
    </row>
    <row r="28">
      <c r="A28" s="21" t="n">
        <v>46275</v>
      </c>
      <c r="B28" s="17">
        <f>IF($A28="","",TEXT($A28,"ddd"))</f>
        <v/>
      </c>
      <c r="C28" s="20" t="inlineStr">
        <is>
          <t>BEAT-04 Hadapsar-Kharadi</t>
        </is>
      </c>
      <c r="D28" s="19" t="n">
        <v>6</v>
      </c>
      <c r="E28" s="19" t="inlineStr">
        <is>
          <t>OUT-036</t>
        </is>
      </c>
      <c r="F28" s="20" t="inlineStr">
        <is>
          <t>Amrut Kirana</t>
        </is>
      </c>
      <c r="G28" s="20" t="inlineStr">
        <is>
          <t>Kirana</t>
        </is>
      </c>
      <c r="H28" s="19" t="inlineStr">
        <is>
          <t>B</t>
        </is>
      </c>
      <c r="I28" s="19" t="inlineStr">
        <is>
          <t>15:30</t>
        </is>
      </c>
      <c r="J28" s="20" t="inlineStr">
        <is>
          <t>Relationship call</t>
        </is>
      </c>
      <c r="K28" s="22" t="inlineStr"/>
      <c r="L28" s="22" t="inlineStr"/>
    </row>
    <row r="29">
      <c r="A29" s="18" t="n">
        <v>46276</v>
      </c>
      <c r="B29" s="17">
        <f>IF($A29="","",TEXT($A29,"ddd"))</f>
        <v/>
      </c>
      <c r="C29" s="16" t="inlineStr">
        <is>
          <t>BEAT-05 Viman Nagar-Camp</t>
        </is>
      </c>
      <c r="D29" s="15" t="n">
        <v>1</v>
      </c>
      <c r="E29" s="15" t="inlineStr">
        <is>
          <t>OUT-041</t>
        </is>
      </c>
      <c r="F29" s="16" t="inlineStr">
        <is>
          <t>Viman Nagar Super Store</t>
        </is>
      </c>
      <c r="G29" s="16" t="inlineStr">
        <is>
          <t>Supermarket</t>
        </is>
      </c>
      <c r="H29" s="15" t="inlineStr">
        <is>
          <t>A</t>
        </is>
      </c>
      <c r="I29" s="15" t="inlineStr">
        <is>
          <t>09:30</t>
        </is>
      </c>
      <c r="J29" s="16" t="inlineStr">
        <is>
          <t>Order booking</t>
        </is>
      </c>
      <c r="K29" s="22" t="inlineStr"/>
      <c r="L29" s="22" t="inlineStr"/>
    </row>
    <row r="30">
      <c r="A30" s="21" t="n">
        <v>46276</v>
      </c>
      <c r="B30" s="17">
        <f>IF($A30="","",TEXT($A30,"ddd"))</f>
        <v/>
      </c>
      <c r="C30" s="20" t="inlineStr">
        <is>
          <t>BEAT-05 Viman Nagar-Camp</t>
        </is>
      </c>
      <c r="D30" s="19" t="n">
        <v>2</v>
      </c>
      <c r="E30" s="19" t="inlineStr">
        <is>
          <t>OUT-042</t>
        </is>
      </c>
      <c r="F30" s="20" t="inlineStr">
        <is>
          <t>East Street Chemists</t>
        </is>
      </c>
      <c r="G30" s="20" t="inlineStr">
        <is>
          <t>Chemist</t>
        </is>
      </c>
      <c r="H30" s="19" t="inlineStr">
        <is>
          <t>A</t>
        </is>
      </c>
      <c r="I30" s="19" t="inlineStr">
        <is>
          <t>10:30</t>
        </is>
      </c>
      <c r="J30" s="20" t="inlineStr">
        <is>
          <t>Stock check</t>
        </is>
      </c>
      <c r="K30" s="22" t="inlineStr"/>
      <c r="L30" s="22" t="inlineStr"/>
    </row>
    <row r="31">
      <c r="A31" s="18" t="n">
        <v>46276</v>
      </c>
      <c r="B31" s="17">
        <f>IF($A31="","",TEXT($A31,"ddd"))</f>
        <v/>
      </c>
      <c r="C31" s="16" t="inlineStr">
        <is>
          <t>BEAT-05 Viman Nagar-Camp</t>
        </is>
      </c>
      <c r="D31" s="15" t="n">
        <v>3</v>
      </c>
      <c r="E31" s="15" t="inlineStr">
        <is>
          <t>OUT-043</t>
        </is>
      </c>
      <c r="F31" s="16" t="inlineStr">
        <is>
          <t>Eastern Distributors</t>
        </is>
      </c>
      <c r="G31" s="16" t="inlineStr">
        <is>
          <t>Distributor</t>
        </is>
      </c>
      <c r="H31" s="15" t="inlineStr">
        <is>
          <t>A</t>
        </is>
      </c>
      <c r="I31" s="15" t="inlineStr">
        <is>
          <t>11:30</t>
        </is>
      </c>
      <c r="J31" s="16" t="inlineStr">
        <is>
          <t>Order booking</t>
        </is>
      </c>
      <c r="K31" s="22" t="inlineStr"/>
      <c r="L31" s="22" t="inlineStr"/>
    </row>
    <row r="32">
      <c r="A32" s="21" t="n">
        <v>46276</v>
      </c>
      <c r="B32" s="17">
        <f>IF($A32="","",TEXT($A32,"ddd"))</f>
        <v/>
      </c>
      <c r="C32" s="20" t="inlineStr">
        <is>
          <t>BEAT-05 Viman Nagar-Camp</t>
        </is>
      </c>
      <c r="D32" s="19" t="n">
        <v>4</v>
      </c>
      <c r="E32" s="19" t="inlineStr">
        <is>
          <t>OUT-044</t>
        </is>
      </c>
      <c r="F32" s="20" t="inlineStr">
        <is>
          <t>Phoenix Medicals</t>
        </is>
      </c>
      <c r="G32" s="20" t="inlineStr">
        <is>
          <t>Chemist</t>
        </is>
      </c>
      <c r="H32" s="19" t="inlineStr">
        <is>
          <t>B</t>
        </is>
      </c>
      <c r="I32" s="19" t="inlineStr">
        <is>
          <t>12:30</t>
        </is>
      </c>
      <c r="J32" s="20" t="inlineStr">
        <is>
          <t>Merchandising</t>
        </is>
      </c>
      <c r="K32" s="22" t="inlineStr"/>
      <c r="L32" s="22" t="inlineStr"/>
    </row>
    <row r="33">
      <c r="A33" s="18" t="n">
        <v>46276</v>
      </c>
      <c r="B33" s="17">
        <f>IF($A33="","",TEXT($A33,"ddd"))</f>
        <v/>
      </c>
      <c r="C33" s="16" t="inlineStr">
        <is>
          <t>BEAT-05 Viman Nagar-Camp</t>
        </is>
      </c>
      <c r="D33" s="15" t="n">
        <v>5</v>
      </c>
      <c r="E33" s="15" t="inlineStr">
        <is>
          <t>OUT-045</t>
        </is>
      </c>
      <c r="F33" s="16" t="inlineStr">
        <is>
          <t>Camp Provision Co</t>
        </is>
      </c>
      <c r="G33" s="16" t="inlineStr">
        <is>
          <t>Kirana</t>
        </is>
      </c>
      <c r="H33" s="15" t="inlineStr">
        <is>
          <t>B</t>
        </is>
      </c>
      <c r="I33" s="15" t="inlineStr">
        <is>
          <t>14:30</t>
        </is>
      </c>
      <c r="J33" s="16" t="inlineStr">
        <is>
          <t>Collection</t>
        </is>
      </c>
      <c r="K33" s="22" t="inlineStr"/>
      <c r="L33" s="22" t="inlineStr"/>
    </row>
    <row r="34">
      <c r="A34" s="21" t="n">
        <v>46276</v>
      </c>
      <c r="B34" s="17">
        <f>IF($A34="","",TEXT($A34,"ddd"))</f>
        <v/>
      </c>
      <c r="C34" s="20" t="inlineStr">
        <is>
          <t>BEAT-05 Viman Nagar-Camp</t>
        </is>
      </c>
      <c r="D34" s="19" t="n">
        <v>6</v>
      </c>
      <c r="E34" s="19" t="inlineStr">
        <is>
          <t>OUT-046</t>
        </is>
      </c>
      <c r="F34" s="20" t="inlineStr">
        <is>
          <t>Dr. Fernandes Clinic</t>
        </is>
      </c>
      <c r="G34" s="20" t="inlineStr">
        <is>
          <t>Clinic</t>
        </is>
      </c>
      <c r="H34" s="19" t="inlineStr">
        <is>
          <t>B</t>
        </is>
      </c>
      <c r="I34" s="19" t="inlineStr">
        <is>
          <t>15:30</t>
        </is>
      </c>
      <c r="J34" s="20" t="inlineStr">
        <is>
          <t>Relationship call</t>
        </is>
      </c>
      <c r="K34" s="22" t="inlineStr"/>
      <c r="L34" s="22" t="inlineStr"/>
    </row>
    <row r="35">
      <c r="A35" s="18" t="n">
        <v>46277</v>
      </c>
      <c r="B35" s="17">
        <f>IF($A35="","",TEXT($A35,"ddd"))</f>
        <v/>
      </c>
      <c r="C35" s="16" t="inlineStr">
        <is>
          <t>Follow-up / Collections</t>
        </is>
      </c>
      <c r="D35" s="15" t="n">
        <v>1</v>
      </c>
      <c r="E35" s="15" t="inlineStr">
        <is>
          <t>OUT-003</t>
        </is>
      </c>
      <c r="F35" s="16" t="inlineStr">
        <is>
          <t>Gokhale Distributors</t>
        </is>
      </c>
      <c r="G35" s="16" t="inlineStr">
        <is>
          <t>Distributor</t>
        </is>
      </c>
      <c r="H35" s="15" t="inlineStr">
        <is>
          <t>A</t>
        </is>
      </c>
      <c r="I35" s="15" t="inlineStr">
        <is>
          <t>09:30</t>
        </is>
      </c>
      <c r="J35" s="16" t="inlineStr">
        <is>
          <t>Collection</t>
        </is>
      </c>
      <c r="K35" s="22" t="inlineStr"/>
      <c r="L35" s="22" t="inlineStr"/>
    </row>
    <row r="36">
      <c r="A36" s="21" t="n">
        <v>46277</v>
      </c>
      <c r="B36" s="17">
        <f>IF($A36="","",TEXT($A36,"ddd"))</f>
        <v/>
      </c>
      <c r="C36" s="20" t="inlineStr">
        <is>
          <t>Follow-up / Collections</t>
        </is>
      </c>
      <c r="D36" s="19" t="n">
        <v>2</v>
      </c>
      <c r="E36" s="19" t="inlineStr">
        <is>
          <t>OUT-013</t>
        </is>
      </c>
      <c r="F36" s="20" t="inlineStr">
        <is>
          <t>Nucleus Hospital Pharmacy</t>
        </is>
      </c>
      <c r="G36" s="20" t="inlineStr">
        <is>
          <t>Hospital</t>
        </is>
      </c>
      <c r="H36" s="19" t="inlineStr">
        <is>
          <t>A</t>
        </is>
      </c>
      <c r="I36" s="19" t="inlineStr">
        <is>
          <t>10:30</t>
        </is>
      </c>
      <c r="J36" s="20" t="inlineStr">
        <is>
          <t>Collection</t>
        </is>
      </c>
      <c r="K36" s="22" t="inlineStr"/>
      <c r="L36" s="22" t="inlineStr"/>
    </row>
    <row r="37">
      <c r="A37" s="18" t="n">
        <v>46277</v>
      </c>
      <c r="B37" s="17">
        <f>IF($A37="","",TEXT($A37,"ddd"))</f>
        <v/>
      </c>
      <c r="C37" s="16" t="inlineStr">
        <is>
          <t>Follow-up / Collections</t>
        </is>
      </c>
      <c r="D37" s="15" t="n">
        <v>3</v>
      </c>
      <c r="E37" s="15" t="inlineStr">
        <is>
          <t>OUT-022</t>
        </is>
      </c>
      <c r="F37" s="16" t="inlineStr">
        <is>
          <t>Westside Distributors</t>
        </is>
      </c>
      <c r="G37" s="16" t="inlineStr">
        <is>
          <t>Distributor</t>
        </is>
      </c>
      <c r="H37" s="15" t="inlineStr">
        <is>
          <t>A</t>
        </is>
      </c>
      <c r="I37" s="15" t="inlineStr">
        <is>
          <t>11:30</t>
        </is>
      </c>
      <c r="J37" s="16" t="inlineStr">
        <is>
          <t>Collection</t>
        </is>
      </c>
      <c r="K37" s="22" t="inlineStr"/>
      <c r="L37" s="22" t="inlineStr"/>
    </row>
    <row r="38">
      <c r="A38" s="21" t="n">
        <v>46277</v>
      </c>
      <c r="B38" s="17">
        <f>IF($A38="","",TEXT($A38,"ddd"))</f>
        <v/>
      </c>
      <c r="C38" s="20" t="inlineStr">
        <is>
          <t>Follow-up / Collections</t>
        </is>
      </c>
      <c r="D38" s="19" t="n">
        <v>4</v>
      </c>
      <c r="E38" s="19" t="inlineStr">
        <is>
          <t>OUT-043</t>
        </is>
      </c>
      <c r="F38" s="20" t="inlineStr">
        <is>
          <t>Eastern Distributors</t>
        </is>
      </c>
      <c r="G38" s="20" t="inlineStr">
        <is>
          <t>Distributor</t>
        </is>
      </c>
      <c r="H38" s="19" t="inlineStr">
        <is>
          <t>A</t>
        </is>
      </c>
      <c r="I38" s="19" t="inlineStr">
        <is>
          <t>12:30</t>
        </is>
      </c>
      <c r="J38" s="20" t="inlineStr">
        <is>
          <t>Collection</t>
        </is>
      </c>
      <c r="K38" s="22" t="inlineStr"/>
      <c r="L38" s="22" t="inlineStr"/>
    </row>
    <row r="40">
      <c r="A40" s="30" t="inlineStr">
        <is>
          <t>Cycle Week 1 visits class A and B outlets. Week 2 visits A and C, week 3 visits A and B, week 4 visits A only - see the pattern table on the Lists tab.</t>
        </is>
      </c>
    </row>
  </sheetData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tabColor rgb="003CA7EE"/>
    <outlinePr summaryBelow="1" summaryRight="1"/>
    <pageSetUpPr fitToPage="1"/>
  </sheetPr>
  <dimension ref="A1:J5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6" customWidth="1" min="3" max="3"/>
    <col width="12" customWidth="1" min="4" max="4"/>
    <col width="12" customWidth="1" min="5" max="5"/>
    <col width="12" customWidth="1" min="6" max="6"/>
    <col width="13" customWidth="1" min="7" max="7"/>
    <col width="12" customWidth="1" min="8" max="8"/>
    <col width="11" customWidth="1" min="9" max="9"/>
    <col width="32" customWidth="1" min="10" max="10"/>
  </cols>
  <sheetData>
    <row r="1" ht="26" customHeight="1">
      <c r="A1" s="1" t="inlineStr">
        <is>
          <t>TWIB  |  Adherence Tracker - Planned vs Actual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6" customHeight="1">
      <c r="A2" s="3" t="inlineStr">
        <is>
          <t>Fill in the cream columns daily. Coverage and strike rate calculate themselves.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4">
      <c r="A4" s="24" t="inlineStr">
        <is>
          <t>MONTH TO DATE</t>
        </is>
      </c>
    </row>
    <row r="5">
      <c r="A5" s="33" t="inlineStr">
        <is>
          <t>Total planned</t>
        </is>
      </c>
      <c r="C5" s="33" t="inlineStr">
        <is>
          <t>Total actual</t>
        </is>
      </c>
      <c r="E5" s="33" t="inlineStr">
        <is>
          <t>Average coverage</t>
        </is>
      </c>
      <c r="G5" s="33" t="inlineStr">
        <is>
          <t>Average strike rate</t>
        </is>
      </c>
    </row>
    <row r="6">
      <c r="A6" s="34">
        <f>SUM(D9:D200)</f>
        <v/>
      </c>
      <c r="C6" s="34">
        <f>SUM(E9:E200)</f>
        <v/>
      </c>
      <c r="E6" s="35">
        <f>IFERROR(SUM(E9:E200)/SUM(D9:D200),0)</f>
        <v/>
      </c>
      <c r="G6" s="35">
        <f>IFERROR(SUM(G9:G200)/SUM(E9:E200),0)</f>
        <v/>
      </c>
    </row>
    <row r="8" ht="30" customHeight="1">
      <c r="A8" s="14" t="inlineStr">
        <is>
          <t>Date</t>
        </is>
      </c>
      <c r="B8" s="14" t="inlineStr">
        <is>
          <t>Rep</t>
        </is>
      </c>
      <c r="C8" s="14" t="inlineStr">
        <is>
          <t>Beat</t>
        </is>
      </c>
      <c r="D8" s="14" t="inlineStr">
        <is>
          <t>Planned Visits</t>
        </is>
      </c>
      <c r="E8" s="14" t="inlineStr">
        <is>
          <t>Actual Visits</t>
        </is>
      </c>
      <c r="F8" s="14" t="inlineStr">
        <is>
          <t>Coverage %</t>
        </is>
      </c>
      <c r="G8" s="14" t="inlineStr">
        <is>
          <t>Productive Calls</t>
        </is>
      </c>
      <c r="H8" s="14" t="inlineStr">
        <is>
          <t>Strike Rate %</t>
        </is>
      </c>
      <c r="I8" s="14" t="inlineStr">
        <is>
          <t>Variance</t>
        </is>
      </c>
      <c r="J8" s="14" t="inlineStr">
        <is>
          <t>Reason for Miss</t>
        </is>
      </c>
    </row>
    <row r="9">
      <c r="A9" s="18" t="n">
        <v>46272</v>
      </c>
      <c r="B9" s="16" t="inlineStr">
        <is>
          <t>Rajesh Kulkarni</t>
        </is>
      </c>
      <c r="C9" s="16" t="inlineStr">
        <is>
          <t>BEAT-01 Kothrud-Warje</t>
        </is>
      </c>
      <c r="D9" s="15" t="n">
        <v>6</v>
      </c>
      <c r="E9" s="36" t="n">
        <v>6</v>
      </c>
      <c r="F9" s="37">
        <f>IFERROR($E9/$D9,"")</f>
        <v/>
      </c>
      <c r="G9" s="36" t="n">
        <v>5</v>
      </c>
      <c r="H9" s="37">
        <f>IFERROR($G9/$E9,"")</f>
        <v/>
      </c>
      <c r="I9" s="17">
        <f>IF($E9="","",$E9-$D9)</f>
        <v/>
      </c>
      <c r="J9" s="22" t="inlineStr"/>
    </row>
    <row r="10">
      <c r="A10" s="21" t="n">
        <v>46273</v>
      </c>
      <c r="B10" s="20" t="inlineStr">
        <is>
          <t>Rajesh Kulkarni</t>
        </is>
      </c>
      <c r="C10" s="20" t="inlineStr">
        <is>
          <t>BEAT-02 Deccan-Shivajinagar</t>
        </is>
      </c>
      <c r="D10" s="19" t="n">
        <v>6</v>
      </c>
      <c r="E10" s="36" t="n">
        <v>5</v>
      </c>
      <c r="F10" s="37">
        <f>IFERROR($E10/$D10,"")</f>
        <v/>
      </c>
      <c r="G10" s="36" t="n">
        <v>4</v>
      </c>
      <c r="H10" s="37">
        <f>IFERROR($G10/$E10,"")</f>
        <v/>
      </c>
      <c r="I10" s="17">
        <f>IF($E10="","",$E10-$D10)</f>
        <v/>
      </c>
      <c r="J10" s="22" t="inlineStr">
        <is>
          <t>Outlet closed - owner travelling</t>
        </is>
      </c>
    </row>
    <row r="11">
      <c r="A11" s="18" t="n">
        <v>46274</v>
      </c>
      <c r="B11" s="16" t="inlineStr">
        <is>
          <t>Rajesh Kulkarni</t>
        </is>
      </c>
      <c r="C11" s="16" t="inlineStr">
        <is>
          <t>BEAT-03 Aundh-Baner</t>
        </is>
      </c>
      <c r="D11" s="15" t="n">
        <v>6</v>
      </c>
      <c r="E11" s="36" t="n">
        <v>6</v>
      </c>
      <c r="F11" s="37">
        <f>IFERROR($E11/$D11,"")</f>
        <v/>
      </c>
      <c r="G11" s="36" t="n">
        <v>6</v>
      </c>
      <c r="H11" s="37">
        <f>IFERROR($G11/$E11,"")</f>
        <v/>
      </c>
      <c r="I11" s="17">
        <f>IF($E11="","",$E11-$D11)</f>
        <v/>
      </c>
      <c r="J11" s="22" t="inlineStr"/>
    </row>
    <row r="12">
      <c r="A12" s="21" t="n">
        <v>46275</v>
      </c>
      <c r="B12" s="20" t="inlineStr">
        <is>
          <t>Rajesh Kulkarni</t>
        </is>
      </c>
      <c r="C12" s="20" t="inlineStr">
        <is>
          <t>BEAT-04 Hadapsar-Kharadi</t>
        </is>
      </c>
      <c r="D12" s="19" t="n">
        <v>6</v>
      </c>
      <c r="E12" s="36" t="n">
        <v>4</v>
      </c>
      <c r="F12" s="37">
        <f>IFERROR($E12/$D12,"")</f>
        <v/>
      </c>
      <c r="G12" s="36" t="n">
        <v>3</v>
      </c>
      <c r="H12" s="37">
        <f>IFERROR($G12/$E12,"")</f>
        <v/>
      </c>
      <c r="I12" s="17">
        <f>IF($E12="","",$E12-$D12)</f>
        <v/>
      </c>
      <c r="J12" s="22" t="inlineStr">
        <is>
          <t>Vehicle breakdown, lost two hours</t>
        </is>
      </c>
    </row>
    <row r="13">
      <c r="A13" s="18" t="n">
        <v>46276</v>
      </c>
      <c r="B13" s="16" t="inlineStr">
        <is>
          <t>Rajesh Kulkarni</t>
        </is>
      </c>
      <c r="C13" s="16" t="inlineStr">
        <is>
          <t>BEAT-05 Viman Nagar-Camp</t>
        </is>
      </c>
      <c r="D13" s="15" t="n">
        <v>6</v>
      </c>
      <c r="E13" s="36" t="n">
        <v>6</v>
      </c>
      <c r="F13" s="37">
        <f>IFERROR($E13/$D13,"")</f>
        <v/>
      </c>
      <c r="G13" s="36" t="n">
        <v>4</v>
      </c>
      <c r="H13" s="37">
        <f>IFERROR($G13/$E13,"")</f>
        <v/>
      </c>
      <c r="I13" s="17">
        <f>IF($E13="","",$E13-$D13)</f>
        <v/>
      </c>
      <c r="J13" s="22" t="inlineStr"/>
    </row>
    <row r="14">
      <c r="A14" s="38" t="n"/>
      <c r="B14" s="22" t="n"/>
      <c r="C14" s="22" t="n"/>
      <c r="D14" s="36" t="n"/>
      <c r="E14" s="36" t="n"/>
      <c r="F14" s="37">
        <f>IFERROR($E14/$D14,"")</f>
        <v/>
      </c>
      <c r="G14" s="36" t="n"/>
      <c r="H14" s="37">
        <f>IFERROR($G14/$E14,"")</f>
        <v/>
      </c>
      <c r="I14" s="17">
        <f>IF($E14="","",$E14-$D14)</f>
        <v/>
      </c>
      <c r="J14" s="22" t="n"/>
    </row>
    <row r="15">
      <c r="A15" s="38" t="n"/>
      <c r="B15" s="22" t="n"/>
      <c r="C15" s="22" t="n"/>
      <c r="D15" s="36" t="n"/>
      <c r="E15" s="36" t="n"/>
      <c r="F15" s="37">
        <f>IFERROR($E15/$D15,"")</f>
        <v/>
      </c>
      <c r="G15" s="36" t="n"/>
      <c r="H15" s="37">
        <f>IFERROR($G15/$E15,"")</f>
        <v/>
      </c>
      <c r="I15" s="17">
        <f>IF($E15="","",$E15-$D15)</f>
        <v/>
      </c>
      <c r="J15" s="22" t="n"/>
    </row>
    <row r="16">
      <c r="A16" s="38" t="n"/>
      <c r="B16" s="22" t="n"/>
      <c r="C16" s="22" t="n"/>
      <c r="D16" s="36" t="n"/>
      <c r="E16" s="36" t="n"/>
      <c r="F16" s="37">
        <f>IFERROR($E16/$D16,"")</f>
        <v/>
      </c>
      <c r="G16" s="36" t="n"/>
      <c r="H16" s="37">
        <f>IFERROR($G16/$E16,"")</f>
        <v/>
      </c>
      <c r="I16" s="17">
        <f>IF($E16="","",$E16-$D16)</f>
        <v/>
      </c>
      <c r="J16" s="22" t="n"/>
    </row>
    <row r="17">
      <c r="A17" s="38" t="n"/>
      <c r="B17" s="22" t="n"/>
      <c r="C17" s="22" t="n"/>
      <c r="D17" s="36" t="n"/>
      <c r="E17" s="36" t="n"/>
      <c r="F17" s="37">
        <f>IFERROR($E17/$D17,"")</f>
        <v/>
      </c>
      <c r="G17" s="36" t="n"/>
      <c r="H17" s="37">
        <f>IFERROR($G17/$E17,"")</f>
        <v/>
      </c>
      <c r="I17" s="17">
        <f>IF($E17="","",$E17-$D17)</f>
        <v/>
      </c>
      <c r="J17" s="22" t="n"/>
    </row>
    <row r="18">
      <c r="A18" s="38" t="n"/>
      <c r="B18" s="22" t="n"/>
      <c r="C18" s="22" t="n"/>
      <c r="D18" s="36" t="n"/>
      <c r="E18" s="36" t="n"/>
      <c r="F18" s="37">
        <f>IFERROR($E18/$D18,"")</f>
        <v/>
      </c>
      <c r="G18" s="36" t="n"/>
      <c r="H18" s="37">
        <f>IFERROR($G18/$E18,"")</f>
        <v/>
      </c>
      <c r="I18" s="17">
        <f>IF($E18="","",$E18-$D18)</f>
        <v/>
      </c>
      <c r="J18" s="22" t="n"/>
    </row>
    <row r="19">
      <c r="A19" s="38" t="n"/>
      <c r="B19" s="22" t="n"/>
      <c r="C19" s="22" t="n"/>
      <c r="D19" s="36" t="n"/>
      <c r="E19" s="36" t="n"/>
      <c r="F19" s="37">
        <f>IFERROR($E19/$D19,"")</f>
        <v/>
      </c>
      <c r="G19" s="36" t="n"/>
      <c r="H19" s="37">
        <f>IFERROR($G19/$E19,"")</f>
        <v/>
      </c>
      <c r="I19" s="17">
        <f>IF($E19="","",$E19-$D19)</f>
        <v/>
      </c>
      <c r="J19" s="22" t="n"/>
    </row>
    <row r="20">
      <c r="A20" s="38" t="n"/>
      <c r="B20" s="22" t="n"/>
      <c r="C20" s="22" t="n"/>
      <c r="D20" s="36" t="n"/>
      <c r="E20" s="36" t="n"/>
      <c r="F20" s="37">
        <f>IFERROR($E20/$D20,"")</f>
        <v/>
      </c>
      <c r="G20" s="36" t="n"/>
      <c r="H20" s="37">
        <f>IFERROR($G20/$E20,"")</f>
        <v/>
      </c>
      <c r="I20" s="17">
        <f>IF($E20="","",$E20-$D20)</f>
        <v/>
      </c>
      <c r="J20" s="22" t="n"/>
    </row>
    <row r="21">
      <c r="A21" s="38" t="n"/>
      <c r="B21" s="22" t="n"/>
      <c r="C21" s="22" t="n"/>
      <c r="D21" s="36" t="n"/>
      <c r="E21" s="36" t="n"/>
      <c r="F21" s="37">
        <f>IFERROR($E21/$D21,"")</f>
        <v/>
      </c>
      <c r="G21" s="36" t="n"/>
      <c r="H21" s="37">
        <f>IFERROR($G21/$E21,"")</f>
        <v/>
      </c>
      <c r="I21" s="17">
        <f>IF($E21="","",$E21-$D21)</f>
        <v/>
      </c>
      <c r="J21" s="22" t="n"/>
    </row>
    <row r="22">
      <c r="A22" s="38" t="n"/>
      <c r="B22" s="22" t="n"/>
      <c r="C22" s="22" t="n"/>
      <c r="D22" s="36" t="n"/>
      <c r="E22" s="36" t="n"/>
      <c r="F22" s="37">
        <f>IFERROR($E22/$D22,"")</f>
        <v/>
      </c>
      <c r="G22" s="36" t="n"/>
      <c r="H22" s="37">
        <f>IFERROR($G22/$E22,"")</f>
        <v/>
      </c>
      <c r="I22" s="17">
        <f>IF($E22="","",$E22-$D22)</f>
        <v/>
      </c>
      <c r="J22" s="22" t="n"/>
    </row>
    <row r="23">
      <c r="A23" s="38" t="n"/>
      <c r="B23" s="22" t="n"/>
      <c r="C23" s="22" t="n"/>
      <c r="D23" s="36" t="n"/>
      <c r="E23" s="36" t="n"/>
      <c r="F23" s="37">
        <f>IFERROR($E23/$D23,"")</f>
        <v/>
      </c>
      <c r="G23" s="36" t="n"/>
      <c r="H23" s="37">
        <f>IFERROR($G23/$E23,"")</f>
        <v/>
      </c>
      <c r="I23" s="17">
        <f>IF($E23="","",$E23-$D23)</f>
        <v/>
      </c>
      <c r="J23" s="22" t="n"/>
    </row>
    <row r="24">
      <c r="A24" s="38" t="n"/>
      <c r="B24" s="22" t="n"/>
      <c r="C24" s="22" t="n"/>
      <c r="D24" s="36" t="n"/>
      <c r="E24" s="36" t="n"/>
      <c r="F24" s="37">
        <f>IFERROR($E24/$D24,"")</f>
        <v/>
      </c>
      <c r="G24" s="36" t="n"/>
      <c r="H24" s="37">
        <f>IFERROR($G24/$E24,"")</f>
        <v/>
      </c>
      <c r="I24" s="17">
        <f>IF($E24="","",$E24-$D24)</f>
        <v/>
      </c>
      <c r="J24" s="22" t="n"/>
    </row>
    <row r="25">
      <c r="A25" s="38" t="n"/>
      <c r="B25" s="22" t="n"/>
      <c r="C25" s="22" t="n"/>
      <c r="D25" s="36" t="n"/>
      <c r="E25" s="36" t="n"/>
      <c r="F25" s="37">
        <f>IFERROR($E25/$D25,"")</f>
        <v/>
      </c>
      <c r="G25" s="36" t="n"/>
      <c r="H25" s="37">
        <f>IFERROR($G25/$E25,"")</f>
        <v/>
      </c>
      <c r="I25" s="17">
        <f>IF($E25="","",$E25-$D25)</f>
        <v/>
      </c>
      <c r="J25" s="22" t="n"/>
    </row>
    <row r="26">
      <c r="A26" s="38" t="n"/>
      <c r="B26" s="22" t="n"/>
      <c r="C26" s="22" t="n"/>
      <c r="D26" s="36" t="n"/>
      <c r="E26" s="36" t="n"/>
      <c r="F26" s="37">
        <f>IFERROR($E26/$D26,"")</f>
        <v/>
      </c>
      <c r="G26" s="36" t="n"/>
      <c r="H26" s="37">
        <f>IFERROR($G26/$E26,"")</f>
        <v/>
      </c>
      <c r="I26" s="17">
        <f>IF($E26="","",$E26-$D26)</f>
        <v/>
      </c>
      <c r="J26" s="22" t="n"/>
    </row>
    <row r="27">
      <c r="A27" s="38" t="n"/>
      <c r="B27" s="22" t="n"/>
      <c r="C27" s="22" t="n"/>
      <c r="D27" s="36" t="n"/>
      <c r="E27" s="36" t="n"/>
      <c r="F27" s="37">
        <f>IFERROR($E27/$D27,"")</f>
        <v/>
      </c>
      <c r="G27" s="36" t="n"/>
      <c r="H27" s="37">
        <f>IFERROR($G27/$E27,"")</f>
        <v/>
      </c>
      <c r="I27" s="17">
        <f>IF($E27="","",$E27-$D27)</f>
        <v/>
      </c>
      <c r="J27" s="22" t="n"/>
    </row>
    <row r="28">
      <c r="A28" s="38" t="n"/>
      <c r="B28" s="22" t="n"/>
      <c r="C28" s="22" t="n"/>
      <c r="D28" s="36" t="n"/>
      <c r="E28" s="36" t="n"/>
      <c r="F28" s="37">
        <f>IFERROR($E28/$D28,"")</f>
        <v/>
      </c>
      <c r="G28" s="36" t="n"/>
      <c r="H28" s="37">
        <f>IFERROR($G28/$E28,"")</f>
        <v/>
      </c>
      <c r="I28" s="17">
        <f>IF($E28="","",$E28-$D28)</f>
        <v/>
      </c>
      <c r="J28" s="22" t="n"/>
    </row>
    <row r="29">
      <c r="A29" s="38" t="n"/>
      <c r="B29" s="22" t="n"/>
      <c r="C29" s="22" t="n"/>
      <c r="D29" s="36" t="n"/>
      <c r="E29" s="36" t="n"/>
      <c r="F29" s="37">
        <f>IFERROR($E29/$D29,"")</f>
        <v/>
      </c>
      <c r="G29" s="36" t="n"/>
      <c r="H29" s="37">
        <f>IFERROR($G29/$E29,"")</f>
        <v/>
      </c>
      <c r="I29" s="17">
        <f>IF($E29="","",$E29-$D29)</f>
        <v/>
      </c>
      <c r="J29" s="22" t="n"/>
    </row>
    <row r="30">
      <c r="A30" s="38" t="n"/>
      <c r="B30" s="22" t="n"/>
      <c r="C30" s="22" t="n"/>
      <c r="D30" s="36" t="n"/>
      <c r="E30" s="36" t="n"/>
      <c r="F30" s="37">
        <f>IFERROR($E30/$D30,"")</f>
        <v/>
      </c>
      <c r="G30" s="36" t="n"/>
      <c r="H30" s="37">
        <f>IFERROR($G30/$E30,"")</f>
        <v/>
      </c>
      <c r="I30" s="17">
        <f>IF($E30="","",$E30-$D30)</f>
        <v/>
      </c>
      <c r="J30" s="22" t="n"/>
    </row>
    <row r="31">
      <c r="A31" s="38" t="n"/>
      <c r="B31" s="22" t="n"/>
      <c r="C31" s="22" t="n"/>
      <c r="D31" s="36" t="n"/>
      <c r="E31" s="36" t="n"/>
      <c r="F31" s="37">
        <f>IFERROR($E31/$D31,"")</f>
        <v/>
      </c>
      <c r="G31" s="36" t="n"/>
      <c r="H31" s="37">
        <f>IFERROR($G31/$E31,"")</f>
        <v/>
      </c>
      <c r="I31" s="17">
        <f>IF($E31="","",$E31-$D31)</f>
        <v/>
      </c>
      <c r="J31" s="22" t="n"/>
    </row>
    <row r="32">
      <c r="A32" s="38" t="n"/>
      <c r="B32" s="22" t="n"/>
      <c r="C32" s="22" t="n"/>
      <c r="D32" s="36" t="n"/>
      <c r="E32" s="36" t="n"/>
      <c r="F32" s="37">
        <f>IFERROR($E32/$D32,"")</f>
        <v/>
      </c>
      <c r="G32" s="36" t="n"/>
      <c r="H32" s="37">
        <f>IFERROR($G32/$E32,"")</f>
        <v/>
      </c>
      <c r="I32" s="17">
        <f>IF($E32="","",$E32-$D32)</f>
        <v/>
      </c>
      <c r="J32" s="22" t="n"/>
    </row>
    <row r="33">
      <c r="A33" s="38" t="n"/>
      <c r="B33" s="22" t="n"/>
      <c r="C33" s="22" t="n"/>
      <c r="D33" s="36" t="n"/>
      <c r="E33" s="36" t="n"/>
      <c r="F33" s="37">
        <f>IFERROR($E33/$D33,"")</f>
        <v/>
      </c>
      <c r="G33" s="36" t="n"/>
      <c r="H33" s="37">
        <f>IFERROR($G33/$E33,"")</f>
        <v/>
      </c>
      <c r="I33" s="17">
        <f>IF($E33="","",$E33-$D33)</f>
        <v/>
      </c>
      <c r="J33" s="22" t="n"/>
    </row>
    <row r="34">
      <c r="A34" s="38" t="n"/>
      <c r="B34" s="22" t="n"/>
      <c r="C34" s="22" t="n"/>
      <c r="D34" s="36" t="n"/>
      <c r="E34" s="36" t="n"/>
      <c r="F34" s="37">
        <f>IFERROR($E34/$D34,"")</f>
        <v/>
      </c>
      <c r="G34" s="36" t="n"/>
      <c r="H34" s="37">
        <f>IFERROR($G34/$E34,"")</f>
        <v/>
      </c>
      <c r="I34" s="17">
        <f>IF($E34="","",$E34-$D34)</f>
        <v/>
      </c>
      <c r="J34" s="22" t="n"/>
    </row>
    <row r="35">
      <c r="A35" s="38" t="n"/>
      <c r="B35" s="22" t="n"/>
      <c r="C35" s="22" t="n"/>
      <c r="D35" s="36" t="n"/>
      <c r="E35" s="36" t="n"/>
      <c r="F35" s="37">
        <f>IFERROR($E35/$D35,"")</f>
        <v/>
      </c>
      <c r="G35" s="36" t="n"/>
      <c r="H35" s="37">
        <f>IFERROR($G35/$E35,"")</f>
        <v/>
      </c>
      <c r="I35" s="17">
        <f>IF($E35="","",$E35-$D35)</f>
        <v/>
      </c>
      <c r="J35" s="22" t="n"/>
    </row>
    <row r="36">
      <c r="A36" s="38" t="n"/>
      <c r="B36" s="22" t="n"/>
      <c r="C36" s="22" t="n"/>
      <c r="D36" s="36" t="n"/>
      <c r="E36" s="36" t="n"/>
      <c r="F36" s="37">
        <f>IFERROR($E36/$D36,"")</f>
        <v/>
      </c>
      <c r="G36" s="36" t="n"/>
      <c r="H36" s="37">
        <f>IFERROR($G36/$E36,"")</f>
        <v/>
      </c>
      <c r="I36" s="17">
        <f>IF($E36="","",$E36-$D36)</f>
        <v/>
      </c>
      <c r="J36" s="22" t="n"/>
    </row>
    <row r="37">
      <c r="A37" s="38" t="n"/>
      <c r="B37" s="22" t="n"/>
      <c r="C37" s="22" t="n"/>
      <c r="D37" s="36" t="n"/>
      <c r="E37" s="36" t="n"/>
      <c r="F37" s="37">
        <f>IFERROR($E37/$D37,"")</f>
        <v/>
      </c>
      <c r="G37" s="36" t="n"/>
      <c r="H37" s="37">
        <f>IFERROR($G37/$E37,"")</f>
        <v/>
      </c>
      <c r="I37" s="17">
        <f>IF($E37="","",$E37-$D37)</f>
        <v/>
      </c>
      <c r="J37" s="22" t="n"/>
    </row>
    <row r="38">
      <c r="A38" s="38" t="n"/>
      <c r="B38" s="22" t="n"/>
      <c r="C38" s="22" t="n"/>
      <c r="D38" s="36" t="n"/>
      <c r="E38" s="36" t="n"/>
      <c r="F38" s="37">
        <f>IFERROR($E38/$D38,"")</f>
        <v/>
      </c>
      <c r="G38" s="36" t="n"/>
      <c r="H38" s="37">
        <f>IFERROR($G38/$E38,"")</f>
        <v/>
      </c>
      <c r="I38" s="17">
        <f>IF($E38="","",$E38-$D38)</f>
        <v/>
      </c>
      <c r="J38" s="22" t="n"/>
    </row>
    <row r="39">
      <c r="A39" s="38" t="n"/>
      <c r="B39" s="22" t="n"/>
      <c r="C39" s="22" t="n"/>
      <c r="D39" s="36" t="n"/>
      <c r="E39" s="36" t="n"/>
      <c r="F39" s="37">
        <f>IFERROR($E39/$D39,"")</f>
        <v/>
      </c>
      <c r="G39" s="36" t="n"/>
      <c r="H39" s="37">
        <f>IFERROR($G39/$E39,"")</f>
        <v/>
      </c>
      <c r="I39" s="17">
        <f>IF($E39="","",$E39-$D39)</f>
        <v/>
      </c>
      <c r="J39" s="22" t="n"/>
    </row>
    <row r="40">
      <c r="A40" s="38" t="n"/>
      <c r="B40" s="22" t="n"/>
      <c r="C40" s="22" t="n"/>
      <c r="D40" s="36" t="n"/>
      <c r="E40" s="36" t="n"/>
      <c r="F40" s="37">
        <f>IFERROR($E40/$D40,"")</f>
        <v/>
      </c>
      <c r="G40" s="36" t="n"/>
      <c r="H40" s="37">
        <f>IFERROR($G40/$E40,"")</f>
        <v/>
      </c>
      <c r="I40" s="17">
        <f>IF($E40="","",$E40-$D40)</f>
        <v/>
      </c>
      <c r="J40" s="22" t="n"/>
    </row>
    <row r="41">
      <c r="A41" s="38" t="n"/>
      <c r="B41" s="22" t="n"/>
      <c r="C41" s="22" t="n"/>
      <c r="D41" s="36" t="n"/>
      <c r="E41" s="36" t="n"/>
      <c r="F41" s="37">
        <f>IFERROR($E41/$D41,"")</f>
        <v/>
      </c>
      <c r="G41" s="36" t="n"/>
      <c r="H41" s="37">
        <f>IFERROR($G41/$E41,"")</f>
        <v/>
      </c>
      <c r="I41" s="17">
        <f>IF($E41="","",$E41-$D41)</f>
        <v/>
      </c>
      <c r="J41" s="22" t="n"/>
    </row>
    <row r="42">
      <c r="A42" s="38" t="n"/>
      <c r="B42" s="22" t="n"/>
      <c r="C42" s="22" t="n"/>
      <c r="D42" s="36" t="n"/>
      <c r="E42" s="36" t="n"/>
      <c r="F42" s="37">
        <f>IFERROR($E42/$D42,"")</f>
        <v/>
      </c>
      <c r="G42" s="36" t="n"/>
      <c r="H42" s="37">
        <f>IFERROR($G42/$E42,"")</f>
        <v/>
      </c>
      <c r="I42" s="17">
        <f>IF($E42="","",$E42-$D42)</f>
        <v/>
      </c>
      <c r="J42" s="22" t="n"/>
    </row>
    <row r="43">
      <c r="A43" s="38" t="n"/>
      <c r="B43" s="22" t="n"/>
      <c r="C43" s="22" t="n"/>
      <c r="D43" s="36" t="n"/>
      <c r="E43" s="36" t="n"/>
      <c r="F43" s="37">
        <f>IFERROR($E43/$D43,"")</f>
        <v/>
      </c>
      <c r="G43" s="36" t="n"/>
      <c r="H43" s="37">
        <f>IFERROR($G43/$E43,"")</f>
        <v/>
      </c>
      <c r="I43" s="17">
        <f>IF($E43="","",$E43-$D43)</f>
        <v/>
      </c>
      <c r="J43" s="22" t="n"/>
    </row>
    <row r="44">
      <c r="A44" s="38" t="n"/>
      <c r="B44" s="22" t="n"/>
      <c r="C44" s="22" t="n"/>
      <c r="D44" s="36" t="n"/>
      <c r="E44" s="36" t="n"/>
      <c r="F44" s="37">
        <f>IFERROR($E44/$D44,"")</f>
        <v/>
      </c>
      <c r="G44" s="36" t="n"/>
      <c r="H44" s="37">
        <f>IFERROR($G44/$E44,"")</f>
        <v/>
      </c>
      <c r="I44" s="17">
        <f>IF($E44="","",$E44-$D44)</f>
        <v/>
      </c>
      <c r="J44" s="22" t="n"/>
    </row>
    <row r="45">
      <c r="A45" s="38" t="n"/>
      <c r="B45" s="22" t="n"/>
      <c r="C45" s="22" t="n"/>
      <c r="D45" s="36" t="n"/>
      <c r="E45" s="36" t="n"/>
      <c r="F45" s="37">
        <f>IFERROR($E45/$D45,"")</f>
        <v/>
      </c>
      <c r="G45" s="36" t="n"/>
      <c r="H45" s="37">
        <f>IFERROR($G45/$E45,"")</f>
        <v/>
      </c>
      <c r="I45" s="17">
        <f>IF($E45="","",$E45-$D45)</f>
        <v/>
      </c>
      <c r="J45" s="22" t="n"/>
    </row>
    <row r="46">
      <c r="A46" s="38" t="n"/>
      <c r="B46" s="22" t="n"/>
      <c r="C46" s="22" t="n"/>
      <c r="D46" s="36" t="n"/>
      <c r="E46" s="36" t="n"/>
      <c r="F46" s="37">
        <f>IFERROR($E46/$D46,"")</f>
        <v/>
      </c>
      <c r="G46" s="36" t="n"/>
      <c r="H46" s="37">
        <f>IFERROR($G46/$E46,"")</f>
        <v/>
      </c>
      <c r="I46" s="17">
        <f>IF($E46="","",$E46-$D46)</f>
        <v/>
      </c>
      <c r="J46" s="22" t="n"/>
    </row>
    <row r="47">
      <c r="A47" s="38" t="n"/>
      <c r="B47" s="22" t="n"/>
      <c r="C47" s="22" t="n"/>
      <c r="D47" s="36" t="n"/>
      <c r="E47" s="36" t="n"/>
      <c r="F47" s="37">
        <f>IFERROR($E47/$D47,"")</f>
        <v/>
      </c>
      <c r="G47" s="36" t="n"/>
      <c r="H47" s="37">
        <f>IFERROR($G47/$E47,"")</f>
        <v/>
      </c>
      <c r="I47" s="17">
        <f>IF($E47="","",$E47-$D47)</f>
        <v/>
      </c>
      <c r="J47" s="22" t="n"/>
    </row>
    <row r="48">
      <c r="A48" s="38" t="n"/>
      <c r="B48" s="22" t="n"/>
      <c r="C48" s="22" t="n"/>
      <c r="D48" s="36" t="n"/>
      <c r="E48" s="36" t="n"/>
      <c r="F48" s="37">
        <f>IFERROR($E48/$D48,"")</f>
        <v/>
      </c>
      <c r="G48" s="36" t="n"/>
      <c r="H48" s="37">
        <f>IFERROR($G48/$E48,"")</f>
        <v/>
      </c>
      <c r="I48" s="17">
        <f>IF($E48="","",$E48-$D48)</f>
        <v/>
      </c>
      <c r="J48" s="22" t="n"/>
    </row>
    <row r="49">
      <c r="A49" s="38" t="n"/>
      <c r="B49" s="22" t="n"/>
      <c r="C49" s="22" t="n"/>
      <c r="D49" s="36" t="n"/>
      <c r="E49" s="36" t="n"/>
      <c r="F49" s="37">
        <f>IFERROR($E49/$D49,"")</f>
        <v/>
      </c>
      <c r="G49" s="36" t="n"/>
      <c r="H49" s="37">
        <f>IFERROR($G49/$E49,"")</f>
        <v/>
      </c>
      <c r="I49" s="17">
        <f>IF($E49="","",$E49-$D49)</f>
        <v/>
      </c>
      <c r="J49" s="22" t="n"/>
    </row>
    <row r="50">
      <c r="A50" s="38" t="n"/>
      <c r="B50" s="22" t="n"/>
      <c r="C50" s="22" t="n"/>
      <c r="D50" s="36" t="n"/>
      <c r="E50" s="36" t="n"/>
      <c r="F50" s="37">
        <f>IFERROR($E50/$D50,"")</f>
        <v/>
      </c>
      <c r="G50" s="36" t="n"/>
      <c r="H50" s="37">
        <f>IFERROR($G50/$E50,"")</f>
        <v/>
      </c>
      <c r="I50" s="17">
        <f>IF($E50="","",$E50-$D50)</f>
        <v/>
      </c>
      <c r="J50" s="22" t="n"/>
    </row>
    <row r="51">
      <c r="A51" s="38" t="n"/>
      <c r="B51" s="22" t="n"/>
      <c r="C51" s="22" t="n"/>
      <c r="D51" s="36" t="n"/>
      <c r="E51" s="36" t="n"/>
      <c r="F51" s="37">
        <f>IFERROR($E51/$D51,"")</f>
        <v/>
      </c>
      <c r="G51" s="36" t="n"/>
      <c r="H51" s="37">
        <f>IFERROR($G51/$E51,"")</f>
        <v/>
      </c>
      <c r="I51" s="17">
        <f>IF($E51="","",$E51-$D51)</f>
        <v/>
      </c>
      <c r="J51" s="22" t="n"/>
    </row>
    <row r="52">
      <c r="A52" s="38" t="n"/>
      <c r="B52" s="22" t="n"/>
      <c r="C52" s="22" t="n"/>
      <c r="D52" s="36" t="n"/>
      <c r="E52" s="36" t="n"/>
      <c r="F52" s="37">
        <f>IFERROR($E52/$D52,"")</f>
        <v/>
      </c>
      <c r="G52" s="36" t="n"/>
      <c r="H52" s="37">
        <f>IFERROR($G52/$E52,"")</f>
        <v/>
      </c>
      <c r="I52" s="17">
        <f>IF($E52="","",$E52-$D52)</f>
        <v/>
      </c>
      <c r="J52" s="22" t="n"/>
    </row>
    <row r="53">
      <c r="A53" s="38" t="n"/>
      <c r="B53" s="22" t="n"/>
      <c r="C53" s="22" t="n"/>
      <c r="D53" s="36" t="n"/>
      <c r="E53" s="36" t="n"/>
      <c r="F53" s="37">
        <f>IFERROR($E53/$D53,"")</f>
        <v/>
      </c>
      <c r="G53" s="36" t="n"/>
      <c r="H53" s="37">
        <f>IFERROR($G53/$E53,"")</f>
        <v/>
      </c>
      <c r="I53" s="17">
        <f>IF($E53="","",$E53-$D53)</f>
        <v/>
      </c>
      <c r="J53" s="22" t="n"/>
    </row>
    <row r="54">
      <c r="A54" s="38" t="n"/>
      <c r="B54" s="22" t="n"/>
      <c r="C54" s="22" t="n"/>
      <c r="D54" s="36" t="n"/>
      <c r="E54" s="36" t="n"/>
      <c r="F54" s="37">
        <f>IFERROR($E54/$D54,"")</f>
        <v/>
      </c>
      <c r="G54" s="36" t="n"/>
      <c r="H54" s="37">
        <f>IFERROR($G54/$E54,"")</f>
        <v/>
      </c>
      <c r="I54" s="17">
        <f>IF($E54="","",$E54-$D54)</f>
        <v/>
      </c>
      <c r="J54" s="22" t="n"/>
    </row>
    <row r="55">
      <c r="A55" s="38" t="n"/>
      <c r="B55" s="22" t="n"/>
      <c r="C55" s="22" t="n"/>
      <c r="D55" s="36" t="n"/>
      <c r="E55" s="36" t="n"/>
      <c r="F55" s="37">
        <f>IFERROR($E55/$D55,"")</f>
        <v/>
      </c>
      <c r="G55" s="36" t="n"/>
      <c r="H55" s="37">
        <f>IFERROR($G55/$E55,"")</f>
        <v/>
      </c>
      <c r="I55" s="17">
        <f>IF($E55="","",$E55-$D55)</f>
        <v/>
      </c>
      <c r="J55" s="22" t="n"/>
    </row>
    <row r="56">
      <c r="A56" s="38" t="n"/>
      <c r="B56" s="22" t="n"/>
      <c r="C56" s="22" t="n"/>
      <c r="D56" s="36" t="n"/>
      <c r="E56" s="36" t="n"/>
      <c r="F56" s="37">
        <f>IFERROR($E56/$D56,"")</f>
        <v/>
      </c>
      <c r="G56" s="36" t="n"/>
      <c r="H56" s="37">
        <f>IFERROR($G56/$E56,"")</f>
        <v/>
      </c>
      <c r="I56" s="17">
        <f>IF($E56="","",$E56-$D56)</f>
        <v/>
      </c>
      <c r="J56" s="22" t="n"/>
    </row>
    <row r="57">
      <c r="A57" s="38" t="n"/>
      <c r="B57" s="22" t="n"/>
      <c r="C57" s="22" t="n"/>
      <c r="D57" s="36" t="n"/>
      <c r="E57" s="36" t="n"/>
      <c r="F57" s="37">
        <f>IFERROR($E57/$D57,"")</f>
        <v/>
      </c>
      <c r="G57" s="36" t="n"/>
      <c r="H57" s="37">
        <f>IFERROR($G57/$E57,"")</f>
        <v/>
      </c>
      <c r="I57" s="17">
        <f>IF($E57="","",$E57-$D57)</f>
        <v/>
      </c>
      <c r="J57" s="22" t="n"/>
    </row>
    <row r="58">
      <c r="A58" s="38" t="n"/>
      <c r="B58" s="22" t="n"/>
      <c r="C58" s="22" t="n"/>
      <c r="D58" s="36" t="n"/>
      <c r="E58" s="36" t="n"/>
      <c r="F58" s="37">
        <f>IFERROR($E58/$D58,"")</f>
        <v/>
      </c>
      <c r="G58" s="36" t="n"/>
      <c r="H58" s="37">
        <f>IFERROR($G58/$E58,"")</f>
        <v/>
      </c>
      <c r="I58" s="17">
        <f>IF($E58="","",$E58-$D58)</f>
        <v/>
      </c>
      <c r="J58" s="22" t="n"/>
    </row>
  </sheetData>
  <conditionalFormatting sqref="F9:F58">
    <cfRule type="cellIs" priority="1" operator="lessThan" dxfId="0">
      <formula>0.8</formula>
    </cfRule>
    <cfRule type="cellIs" priority="2" operator="greaterThanOrEqual" dxfId="2">
      <formula>0.95</formula>
    </cfRule>
  </conditionalFormatting>
  <dataValidations count="2">
    <dataValidation sqref="B9:B58" showDropDown="0" showInputMessage="0" showErrorMessage="0" allowBlank="1" type="list">
      <formula1>=Lists!$K$5:$K$7</formula1>
    </dataValidation>
    <dataValidation sqref="C9:C58" showDropDown="0" showInputMessage="0" showErrorMessage="0" allowBlank="1" type="list">
      <formula1>=Lists!$J$5:$J$10</formula1>
    </dataValidation>
  </dataValidation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tabColor rgb="003CA7EE"/>
    <outlinePr summaryBelow="1" summaryRight="1"/>
    <pageSetUpPr/>
  </sheetPr>
  <dimension ref="A1:M2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44" customWidth="1" min="3" max="3"/>
    <col width="10" customWidth="1" min="4" max="4"/>
    <col width="10" customWidth="1" min="5" max="5"/>
    <col width="22" customWidth="1" min="6" max="6"/>
    <col width="27" customWidth="1" min="8" max="8"/>
    <col width="27" customWidth="1" min="9" max="9"/>
    <col width="27" customWidth="1" min="10" max="10"/>
    <col width="27" customWidth="1" min="11" max="11"/>
    <col width="27" customWidth="1" min="12" max="12"/>
    <col width="27" customWidth="1" min="13" max="13"/>
  </cols>
  <sheetData>
    <row r="1" ht="26" customHeight="1">
      <c r="A1" s="1" t="inlineStr">
        <is>
          <t>TWIB  |  Lists &amp; Settings</t>
        </is>
      </c>
      <c r="B1" s="2" t="n"/>
      <c r="C1" s="2" t="n"/>
      <c r="D1" s="2" t="n"/>
      <c r="E1" s="2" t="n"/>
      <c r="F1" s="2" t="n"/>
    </row>
    <row r="2" ht="16" customHeight="1">
      <c r="A2" s="3" t="inlineStr">
        <is>
          <t>Dropdown sources and planning assumptions - edit the cream cells</t>
        </is>
      </c>
      <c r="B2" s="2" t="n"/>
      <c r="C2" s="2" t="n"/>
      <c r="D2" s="2" t="n"/>
      <c r="E2" s="2" t="n"/>
      <c r="F2" s="2" t="n"/>
    </row>
    <row r="4">
      <c r="A4" s="24" t="inlineStr">
        <is>
          <t>PLANNING ASSUMPTIONS</t>
        </is>
      </c>
      <c r="H4" s="39" t="inlineStr">
        <is>
          <t>Outlet Type</t>
        </is>
      </c>
      <c r="I4" s="39" t="inlineStr">
        <is>
          <t>Class</t>
        </is>
      </c>
      <c r="J4" s="39" t="inlineStr">
        <is>
          <t>Beat Name</t>
        </is>
      </c>
      <c r="K4" s="39" t="inlineStr">
        <is>
          <t>Rep Name</t>
        </is>
      </c>
      <c r="L4" s="39" t="inlineStr">
        <is>
          <t>Territory</t>
        </is>
      </c>
      <c r="M4" s="39" t="inlineStr">
        <is>
          <t>Objective</t>
        </is>
      </c>
    </row>
    <row r="5">
      <c r="A5" s="8" t="inlineStr">
        <is>
          <t>Working days per month</t>
        </is>
      </c>
      <c r="B5" s="40" t="n">
        <v>24</v>
      </c>
      <c r="C5" s="26" t="inlineStr">
        <is>
          <t>Excludes Sundays and holidays.</t>
        </is>
      </c>
      <c r="H5" s="16" t="inlineStr">
        <is>
          <t>Kirana</t>
        </is>
      </c>
      <c r="I5" s="16" t="inlineStr">
        <is>
          <t>A</t>
        </is>
      </c>
      <c r="J5" s="16" t="inlineStr">
        <is>
          <t>BEAT-01 Kothrud-Warje</t>
        </is>
      </c>
      <c r="K5" s="16" t="inlineStr">
        <is>
          <t>Rajesh Kulkarni</t>
        </is>
      </c>
      <c r="L5" s="16" t="inlineStr">
        <is>
          <t>Pune West</t>
        </is>
      </c>
      <c r="M5" s="16" t="inlineStr">
        <is>
          <t>Order booking</t>
        </is>
      </c>
    </row>
    <row r="6">
      <c r="A6" s="8" t="inlineStr">
        <is>
          <t>Planned visits per rep per day</t>
        </is>
      </c>
      <c r="B6" s="40" t="n">
        <v>8</v>
      </c>
      <c r="C6" s="26" t="inlineStr">
        <is>
          <t>Productive calls, after travel and admin time.</t>
        </is>
      </c>
      <c r="H6" s="16" t="inlineStr">
        <is>
          <t>Supermarket</t>
        </is>
      </c>
      <c r="I6" s="16" t="inlineStr">
        <is>
          <t>B</t>
        </is>
      </c>
      <c r="J6" s="16" t="inlineStr">
        <is>
          <t>BEAT-02 Deccan-Shivajinagar</t>
        </is>
      </c>
      <c r="K6" s="16" t="inlineStr">
        <is>
          <t>Sneha Patil</t>
        </is>
      </c>
      <c r="L6" s="16" t="inlineStr">
        <is>
          <t>Pune Central</t>
        </is>
      </c>
      <c r="M6" s="16" t="inlineStr">
        <is>
          <t>Collection</t>
        </is>
      </c>
    </row>
    <row r="7">
      <c r="A7" s="8" t="inlineStr">
        <is>
          <t>Number of reps in this territory</t>
        </is>
      </c>
      <c r="B7" s="40" t="n">
        <v>1</v>
      </c>
      <c r="C7" s="26" t="inlineStr">
        <is>
          <t>Reps sharing the outlet list on Master Data.</t>
        </is>
      </c>
      <c r="H7" s="16" t="inlineStr">
        <is>
          <t>Chemist</t>
        </is>
      </c>
      <c r="I7" s="16" t="inlineStr">
        <is>
          <t>C</t>
        </is>
      </c>
      <c r="J7" s="16" t="inlineStr">
        <is>
          <t>BEAT-03 Aundh-Baner</t>
        </is>
      </c>
      <c r="K7" s="16" t="inlineStr">
        <is>
          <t>Amit Deshmukh</t>
        </is>
      </c>
      <c r="L7" s="16" t="inlineStr">
        <is>
          <t>Pune East</t>
        </is>
      </c>
      <c r="M7" s="16" t="inlineStr">
        <is>
          <t>New listing</t>
        </is>
      </c>
    </row>
    <row r="8">
      <c r="H8" s="16" t="inlineStr">
        <is>
          <t>Clinic</t>
        </is>
      </c>
      <c r="J8" s="16" t="inlineStr">
        <is>
          <t>BEAT-04 Hadapsar-Kharadi</t>
        </is>
      </c>
      <c r="M8" s="16" t="inlineStr">
        <is>
          <t>Merchandising</t>
        </is>
      </c>
    </row>
    <row r="9">
      <c r="A9" s="24" t="inlineStr">
        <is>
          <t>VISIT FREQUENCY BY CLASS</t>
        </is>
      </c>
      <c r="H9" s="16" t="inlineStr">
        <is>
          <t>Hospital</t>
        </is>
      </c>
      <c r="J9" s="16" t="inlineStr">
        <is>
          <t>BEAT-05 Viman Nagar-Camp</t>
        </is>
      </c>
      <c r="M9" s="16" t="inlineStr">
        <is>
          <t>Stock check</t>
        </is>
      </c>
    </row>
    <row r="10">
      <c r="A10" s="39" t="inlineStr">
        <is>
          <t>Class</t>
        </is>
      </c>
      <c r="B10" s="39" t="inlineStr">
        <is>
          <t>Visits / month</t>
        </is>
      </c>
      <c r="C10" s="39" t="inlineStr">
        <is>
          <t>Meaning</t>
        </is>
      </c>
      <c r="H10" s="16" t="inlineStr">
        <is>
          <t>Distributor</t>
        </is>
      </c>
      <c r="J10" s="16" t="inlineStr">
        <is>
          <t>Follow-up / Collections</t>
        </is>
      </c>
      <c r="M10" s="16" t="inlineStr">
        <is>
          <t>Relationship call</t>
        </is>
      </c>
    </row>
    <row r="11">
      <c r="A11" s="41" t="inlineStr">
        <is>
          <t>A</t>
        </is>
      </c>
      <c r="B11" s="40" t="n">
        <v>4</v>
      </c>
      <c r="C11" s="26" t="inlineStr">
        <is>
          <t>Top value / potential - visit weekly</t>
        </is>
      </c>
    </row>
    <row r="12">
      <c r="A12" s="41" t="inlineStr">
        <is>
          <t>B</t>
        </is>
      </c>
      <c r="B12" s="40" t="n">
        <v>2</v>
      </c>
      <c r="C12" s="26" t="inlineStr">
        <is>
          <t>Mid value - visit fortnightly</t>
        </is>
      </c>
    </row>
    <row r="13">
      <c r="A13" s="41" t="inlineStr">
        <is>
          <t>C</t>
        </is>
      </c>
      <c r="B13" s="40" t="n">
        <v>1</v>
      </c>
      <c r="C13" s="26" t="inlineStr">
        <is>
          <t>Low value / long tail - visit monthly</t>
        </is>
      </c>
    </row>
    <row r="15">
      <c r="A15" s="24" t="inlineStr">
        <is>
          <t>WHICH WEEK OF THE CYCLE EACH CLASS IS VISITED</t>
        </is>
      </c>
    </row>
    <row r="16">
      <c r="A16" s="26" t="inlineStr">
        <is>
          <t>1 = visit that week, 0 = skip. Each row must total the visits/month set above.</t>
        </is>
      </c>
    </row>
    <row r="17">
      <c r="A17" s="39" t="inlineStr">
        <is>
          <t>Class</t>
        </is>
      </c>
      <c r="B17" s="39" t="inlineStr">
        <is>
          <t>Week 1</t>
        </is>
      </c>
      <c r="C17" s="39" t="inlineStr">
        <is>
          <t>Week 2</t>
        </is>
      </c>
      <c r="D17" s="39" t="inlineStr">
        <is>
          <t>Week 3</t>
        </is>
      </c>
      <c r="E17" s="39" t="inlineStr">
        <is>
          <t>Week 4</t>
        </is>
      </c>
    </row>
    <row r="18">
      <c r="A18" s="41" t="inlineStr">
        <is>
          <t>A</t>
        </is>
      </c>
      <c r="B18" s="42" t="n">
        <v>1</v>
      </c>
      <c r="C18" s="42" t="n">
        <v>1</v>
      </c>
      <c r="D18" s="42" t="n">
        <v>1</v>
      </c>
      <c r="E18" s="42" t="n">
        <v>1</v>
      </c>
    </row>
    <row r="19">
      <c r="A19" s="41" t="inlineStr">
        <is>
          <t>B</t>
        </is>
      </c>
      <c r="B19" s="42" t="n">
        <v>1</v>
      </c>
      <c r="C19" s="42" t="n">
        <v>0</v>
      </c>
      <c r="D19" s="42" t="n">
        <v>1</v>
      </c>
      <c r="E19" s="42" t="n">
        <v>0</v>
      </c>
    </row>
    <row r="20">
      <c r="A20" s="41" t="inlineStr">
        <is>
          <t>C</t>
        </is>
      </c>
      <c r="B20" s="42" t="n">
        <v>0</v>
      </c>
      <c r="C20" s="42" t="n">
        <v>1</v>
      </c>
      <c r="D20" s="42" t="n">
        <v>0</v>
      </c>
      <c r="E20" s="4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Twib</dc:creator>
  <dc:title xmlns:dc="http://purl.org/dc/elements/1.1/">PJP Format - Permanent Journey Plan Template</dc:title>
  <dc:description xmlns:dc="http://purl.org/dc/elements/1.1/">Permanent Journey Plan template for field sales teams: outlet master, monthly beat cycle builder with a capacity check, a worked weekly plan and an adherence tracker. Provided by Twib - twib.online</dc:description>
  <dc:subject xmlns:dc="http://purl.org/dc/elements/1.1/">Field sales beat planning</dc:subject>
  <dcterms:created xmlns:dcterms="http://purl.org/dc/terms/" xmlns:xsi="http://www.w3.org/2001/XMLSchema-instance" xsi:type="dcterms:W3CDTF">2026-08-12T07:57:37Z</dcterms:created>
  <dcterms:modified xmlns:dcterms="http://purl.org/dc/terms/" xmlns:xsi="http://www.w3.org/2001/XMLSchema-instance" xsi:type="dcterms:W3CDTF">2026-08-12T07:57:37Z</dcterms:modified>
  <cp:lastModifiedBy>Twib</cp:lastModifiedBy>
  <cp:category>Field sales planning template</cp:category>
  <cp:keywords>PJP, permanent journey plan, beat plan, field sales, sales tour plan, PJP format</cp:keywords>
</cp:coreProperties>
</file>